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31統計\ホームページ統計資料\01月次\"/>
    </mc:Choice>
  </mc:AlternateContent>
  <xr:revisionPtr revIDLastSave="0" documentId="13_ncr:1_{1C8F9522-0E52-4279-86AB-6C124C943F5B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<sst xmlns="http://schemas.openxmlformats.org/spreadsheetml/2006/main" count="267" uniqueCount="166">
  <si>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</si>
  <si>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</si>
  <si>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</si>
  <si>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</si>
  <si>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</si>
  <si>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</si>
  <si>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</si>
  <si>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</si>
  <si>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</si>
  <si>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</si>
  <si>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</si>
  <si>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</si>
  <si>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</si>
  <si>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</si>
  <si>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</si>
  <si>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</si>
  <si>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</si>
  <si>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</si>
  <si>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</si>
  <si>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</si>
  <si>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</si>
  <si>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</si>
  <si>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</si>
  <si>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</si>
  <si>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</si>
  <si>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</si>
  <si>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</si>
  <si>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</si>
  <si>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</si>
  <si>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</si>
  <si>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</si>
  <si>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</si>
  <si>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</si>
  <si>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</si>
  <si>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</si>
  <si>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</si>
  <si>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</si>
  <si>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</si>
  <si>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</si>
  <si>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</si>
  <si>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</si>
  <si>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</si>
  <si>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</si>
  <si>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</si>
  <si>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</si>
  <si>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</si>
  <si>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</si>
  <si>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</si>
  <si>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</si>
  <si>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</si>
  <si>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</si>
  <si>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</si>
  <si>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</si>
  <si>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</si>
  <si>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</si>
  <si>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</si>
  <si>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</si>
  <si>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</si>
  <si>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</si>
  <si>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</si>
  <si>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</si>
  <si>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</si>
  <si>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</si>
  <si>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</si>
  <si>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</si>
  <si>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</si>
  <si>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</si>
  <si>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</si>
  <si>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</si>
  <si>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</si>
  <si>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</si>
  <si>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</si>
  <si>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</si>
  <si>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</si>
  <si>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</si>
  <si>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</si>
  <si>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</si>
  <si>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</si>
  <si>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</si>
  <si>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</si>
  <si>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</si>
  <si>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</si>
  <si>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</si>
  <si>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</si>
  <si>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</si>
  <si>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</si>
  <si>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</si>
  <si>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</si>
  <si>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</si>
  <si>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</si>
  <si>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</si>
  <si>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</si>
  <si>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</si>
  <si>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</si>
  <si>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</si>
  <si>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</si>
  <si>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</si>
  <si>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</si>
  <si>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</si>
  <si>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</si>
  <si>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</si>
  <si>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</si>
  <si>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</si>
  <si>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</si>
  <si>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</si>
  <si>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</si>
  <si>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</si>
  <si>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</si>
  <si>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</si>
  <si>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</si>
  <si>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</si>
  <si>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</si>
  <si>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</si>
  <si>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</si>
  <si>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</si>
  <si>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</si>
  <si>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</si>
  <si>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</si>
  <si>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</si>
  <si>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</si>
  <si>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</si>
  <si>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</si>
  <si>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</si>
  <si>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</si>
  <si>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</si>
  <si>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</si>
  <si>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</si>
  <si>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</si>
  <si>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</si>
  <si>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</si>
  <si>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</si>
  <si>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</si>
  <si>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</si>
  <si>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</si>
  <si>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</si>
  <si>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</si>
  <si>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</si>
  <si>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</si>
  <si>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</si>
  <si>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</si>
  <si>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</si>
  <si>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</si>
  <si>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</si>
  <si>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</si>
  <si>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</si>
  <si>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</si>
  <si>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</si>
  <si>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</si>
  <si>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</si>
  <si>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</si>
  <si>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</si>
  <si>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</si>
  <si>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</si>
  <si>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</si>
  <si>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</si>
  <si>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</si>
  <si>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</si>
  <si>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</si>
  <si>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</si>
  <si>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</si>
  <si>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</si>
  <si>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</si>
  <si>
    <t>２０２５年 （Ｒ７)　プラスチック原料生産実績</t>
    <rPh sb="4" eb="5">
      <t>ネン</t>
    </rPh>
    <phoneticPr fontId="2"/>
  </si>
  <si>
    <t>２０２５年 （Ｒ７)　プラスチック原料販売実績</t>
    <rPh sb="4" eb="5">
      <t>ネン</t>
    </rPh>
    <phoneticPr fontId="2"/>
  </si>
  <si>
    <t>２０２５年 （Ｒ７) プ ラスチック製品生産推移</t>
    <rPh sb="4" eb="5">
      <t>ネン</t>
    </rPh>
    <phoneticPr fontId="2"/>
  </si>
  <si>
    <t>２０２５年 （Ｒ７) プラスチック製品販売推移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</si>
</sst>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96" xfId="0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5" xfId="0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162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00000000000001" customHeight="1" thickBot="1" x14ac:dyDescent="0.2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00000000000001" customHeight="1" thickTop="1" x14ac:dyDescent="0.15">
      <c r="B5" s="86" t="s">
        <v>22</v>
      </c>
      <c r="C5" s="87">
        <v>18940</v>
      </c>
      <c r="D5" s="88"/>
      <c r="E5" s="88"/>
      <c r="F5" s="89"/>
      <c r="G5" s="89"/>
      <c r="H5" s="88"/>
      <c r="I5" s="88"/>
      <c r="J5" s="89"/>
      <c r="K5" s="89"/>
      <c r="L5" s="89"/>
      <c r="M5" s="89"/>
      <c r="N5" s="88"/>
      <c r="O5" s="90">
        <f>SUM(C5:N5)</f>
        <v>18940</v>
      </c>
    </row>
    <row r="6" spans="1:16" ht="17.100000000000001" customHeight="1" x14ac:dyDescent="0.15">
      <c r="B6" s="81" t="s">
        <v>63</v>
      </c>
      <c r="C6" s="82">
        <v>1431</v>
      </c>
      <c r="D6" s="83"/>
      <c r="E6" s="83"/>
      <c r="F6" s="84"/>
      <c r="G6" s="84"/>
      <c r="H6" s="83"/>
      <c r="I6" s="83"/>
      <c r="J6" s="84"/>
      <c r="K6" s="84"/>
      <c r="L6" s="84"/>
      <c r="M6" s="84"/>
      <c r="N6" s="83"/>
      <c r="O6" s="85">
        <f t="shared" ref="O6:O53" si="0">SUM(C6:N6)</f>
        <v>1431</v>
      </c>
    </row>
    <row r="7" spans="1:16" ht="17.100000000000001" customHeight="1" x14ac:dyDescent="0.15">
      <c r="B7" s="79" t="s">
        <v>64</v>
      </c>
      <c r="C7" s="76">
        <v>1061</v>
      </c>
      <c r="D7" s="68"/>
      <c r="E7" s="68"/>
      <c r="F7" s="69"/>
      <c r="G7" s="69"/>
      <c r="H7" s="68"/>
      <c r="I7" s="68"/>
      <c r="J7" s="69"/>
      <c r="K7" s="69"/>
      <c r="L7" s="69"/>
      <c r="M7" s="69"/>
      <c r="N7" s="68"/>
      <c r="O7" s="72">
        <f t="shared" si="0"/>
        <v>1061</v>
      </c>
    </row>
    <row r="8" spans="1:16" ht="17.100000000000001" customHeight="1" x14ac:dyDescent="0.15">
      <c r="B8" s="79" t="s">
        <v>65</v>
      </c>
      <c r="C8" s="76">
        <v>9696</v>
      </c>
      <c r="D8" s="68"/>
      <c r="E8" s="68"/>
      <c r="F8" s="69"/>
      <c r="G8" s="69"/>
      <c r="H8" s="68"/>
      <c r="I8" s="68"/>
      <c r="J8" s="69"/>
      <c r="K8" s="69"/>
      <c r="L8" s="69"/>
      <c r="M8" s="69"/>
      <c r="N8" s="68"/>
      <c r="O8" s="72">
        <f t="shared" si="0"/>
        <v>9696</v>
      </c>
    </row>
    <row r="9" spans="1:16" ht="17.100000000000001" customHeight="1" x14ac:dyDescent="0.15">
      <c r="B9" s="91" t="s">
        <v>59</v>
      </c>
      <c r="C9" s="92">
        <v>6752</v>
      </c>
      <c r="D9" s="93"/>
      <c r="E9" s="93"/>
      <c r="F9" s="94"/>
      <c r="G9" s="94"/>
      <c r="H9" s="93"/>
      <c r="I9" s="93"/>
      <c r="J9" s="94"/>
      <c r="K9" s="94"/>
      <c r="L9" s="94"/>
      <c r="M9" s="94"/>
      <c r="N9" s="93"/>
      <c r="O9" s="95">
        <f t="shared" si="0"/>
        <v>6752</v>
      </c>
    </row>
    <row r="10" spans="1:16" ht="17.100000000000001" customHeight="1" x14ac:dyDescent="0.15">
      <c r="B10" s="96" t="s">
        <v>27</v>
      </c>
      <c r="C10" s="97">
        <v>3522</v>
      </c>
      <c r="D10" s="98"/>
      <c r="E10" s="98"/>
      <c r="F10" s="99"/>
      <c r="G10" s="99"/>
      <c r="H10" s="98"/>
      <c r="I10" s="98"/>
      <c r="J10" s="99"/>
      <c r="K10" s="99"/>
      <c r="L10" s="99"/>
      <c r="M10" s="99"/>
      <c r="N10" s="98"/>
      <c r="O10" s="100">
        <f t="shared" si="0"/>
        <v>3522</v>
      </c>
    </row>
    <row r="11" spans="1:16" ht="17.100000000000001" customHeight="1" x14ac:dyDescent="0.15">
      <c r="B11" s="96" t="s">
        <v>28</v>
      </c>
      <c r="C11" s="97">
        <v>5122</v>
      </c>
      <c r="D11" s="98"/>
      <c r="E11" s="98"/>
      <c r="F11" s="99"/>
      <c r="G11" s="99"/>
      <c r="H11" s="98"/>
      <c r="I11" s="98"/>
      <c r="J11" s="99"/>
      <c r="K11" s="99"/>
      <c r="L11" s="99"/>
      <c r="M11" s="99"/>
      <c r="N11" s="98"/>
      <c r="O11" s="100">
        <f t="shared" si="0"/>
        <v>5122</v>
      </c>
    </row>
    <row r="12" spans="1:16" ht="17.100000000000001" customHeight="1" x14ac:dyDescent="0.15">
      <c r="B12" s="81" t="s">
        <v>66</v>
      </c>
      <c r="C12" s="82">
        <v>114</v>
      </c>
      <c r="D12" s="83"/>
      <c r="E12" s="83"/>
      <c r="F12" s="84"/>
      <c r="G12" s="84"/>
      <c r="H12" s="83"/>
      <c r="I12" s="83"/>
      <c r="J12" s="84"/>
      <c r="K12" s="84"/>
      <c r="L12" s="84"/>
      <c r="M12" s="84"/>
      <c r="N12" s="83"/>
      <c r="O12" s="85">
        <f t="shared" si="0"/>
        <v>114</v>
      </c>
    </row>
    <row r="13" spans="1:16" ht="17.100000000000001" customHeight="1" x14ac:dyDescent="0.15">
      <c r="B13" s="79" t="s">
        <v>67</v>
      </c>
      <c r="C13" s="76">
        <v>1419</v>
      </c>
      <c r="D13" s="68"/>
      <c r="E13" s="68"/>
      <c r="F13" s="69"/>
      <c r="G13" s="69"/>
      <c r="H13" s="68"/>
      <c r="I13" s="68"/>
      <c r="J13" s="69"/>
      <c r="K13" s="69"/>
      <c r="L13" s="69"/>
      <c r="M13" s="69"/>
      <c r="N13" s="68"/>
      <c r="O13" s="72">
        <f t="shared" si="0"/>
        <v>1419</v>
      </c>
    </row>
    <row r="14" spans="1:16" ht="17.100000000000001" customHeight="1" x14ac:dyDescent="0.15">
      <c r="B14" s="79" t="s">
        <v>68</v>
      </c>
      <c r="C14" s="76">
        <v>2819</v>
      </c>
      <c r="D14" s="68"/>
      <c r="E14" s="68"/>
      <c r="F14" s="69"/>
      <c r="G14" s="69"/>
      <c r="H14" s="68"/>
      <c r="I14" s="68"/>
      <c r="J14" s="69"/>
      <c r="K14" s="69"/>
      <c r="L14" s="69"/>
      <c r="M14" s="69"/>
      <c r="N14" s="68"/>
      <c r="O14" s="72">
        <f t="shared" si="0"/>
        <v>2819</v>
      </c>
    </row>
    <row r="15" spans="1:16" ht="17.100000000000001" customHeight="1" x14ac:dyDescent="0.15">
      <c r="B15" s="91" t="s">
        <v>59</v>
      </c>
      <c r="C15" s="92">
        <v>770</v>
      </c>
      <c r="D15" s="93"/>
      <c r="E15" s="93"/>
      <c r="F15" s="94"/>
      <c r="G15" s="94"/>
      <c r="H15" s="93"/>
      <c r="I15" s="93"/>
      <c r="J15" s="94"/>
      <c r="K15" s="94"/>
      <c r="L15" s="94"/>
      <c r="M15" s="94"/>
      <c r="N15" s="93"/>
      <c r="O15" s="95">
        <f t="shared" si="0"/>
        <v>770</v>
      </c>
    </row>
    <row r="16" spans="1:16" ht="17.100000000000001" customHeight="1" x14ac:dyDescent="0.15">
      <c r="B16" s="101" t="s">
        <v>69</v>
      </c>
      <c r="C16" s="97">
        <v>6485</v>
      </c>
      <c r="D16" s="98"/>
      <c r="E16" s="98"/>
      <c r="F16" s="99"/>
      <c r="G16" s="99"/>
      <c r="H16" s="98"/>
      <c r="I16" s="98"/>
      <c r="J16" s="99"/>
      <c r="K16" s="99"/>
      <c r="L16" s="99"/>
      <c r="M16" s="99"/>
      <c r="N16" s="98"/>
      <c r="O16" s="100">
        <f t="shared" si="0"/>
        <v>6485</v>
      </c>
    </row>
    <row r="17" spans="1:16" ht="17.100000000000001" customHeight="1" x14ac:dyDescent="0.15">
      <c r="B17" s="81" t="s">
        <v>70</v>
      </c>
      <c r="C17" s="82">
        <v>4281</v>
      </c>
      <c r="D17" s="83"/>
      <c r="E17" s="83"/>
      <c r="F17" s="84"/>
      <c r="G17" s="84"/>
      <c r="H17" s="83"/>
      <c r="I17" s="83"/>
      <c r="J17" s="84"/>
      <c r="K17" s="84"/>
      <c r="L17" s="84"/>
      <c r="M17" s="84"/>
      <c r="N17" s="83"/>
      <c r="O17" s="85">
        <f t="shared" si="0"/>
        <v>4281</v>
      </c>
    </row>
    <row r="18" spans="1:16" ht="17.100000000000001" customHeight="1" x14ac:dyDescent="0.15">
      <c r="B18" s="91" t="s">
        <v>59</v>
      </c>
      <c r="C18" s="92">
        <v>2204</v>
      </c>
      <c r="D18" s="93"/>
      <c r="E18" s="93"/>
      <c r="F18" s="94"/>
      <c r="G18" s="94"/>
      <c r="H18" s="93"/>
      <c r="I18" s="93"/>
      <c r="J18" s="94"/>
      <c r="K18" s="94"/>
      <c r="L18" s="94"/>
      <c r="M18" s="94"/>
      <c r="N18" s="93"/>
      <c r="O18" s="95">
        <f t="shared" si="0"/>
        <v>2204</v>
      </c>
    </row>
    <row r="19" spans="1:16" ht="17.100000000000001" customHeight="1" x14ac:dyDescent="0.15">
      <c r="B19" s="102" t="s">
        <v>34</v>
      </c>
      <c r="C19" s="97">
        <v>4174</v>
      </c>
      <c r="D19" s="98"/>
      <c r="E19" s="98"/>
      <c r="F19" s="99"/>
      <c r="G19" s="99"/>
      <c r="H19" s="98"/>
      <c r="I19" s="98"/>
      <c r="J19" s="99"/>
      <c r="K19" s="99"/>
      <c r="L19" s="99"/>
      <c r="M19" s="99"/>
      <c r="N19" s="98"/>
      <c r="O19" s="100">
        <f t="shared" si="0"/>
        <v>4174</v>
      </c>
    </row>
    <row r="20" spans="1:16" ht="17.100000000000001" customHeight="1" x14ac:dyDescent="0.15">
      <c r="B20" s="102" t="s">
        <v>35</v>
      </c>
      <c r="C20" s="97">
        <v>6906</v>
      </c>
      <c r="D20" s="98"/>
      <c r="E20" s="98"/>
      <c r="F20" s="99"/>
      <c r="G20" s="99"/>
      <c r="H20" s="98"/>
      <c r="I20" s="98"/>
      <c r="J20" s="99"/>
      <c r="K20" s="99"/>
      <c r="L20" s="99"/>
      <c r="M20" s="99"/>
      <c r="N20" s="98"/>
      <c r="O20" s="100">
        <f t="shared" si="0"/>
        <v>6906</v>
      </c>
    </row>
    <row r="21" spans="1:16" ht="17.100000000000001" customHeight="1" x14ac:dyDescent="0.15">
      <c r="B21" s="96" t="s">
        <v>36</v>
      </c>
      <c r="C21" s="97">
        <v>13689</v>
      </c>
      <c r="D21" s="98"/>
      <c r="E21" s="98"/>
      <c r="F21" s="99"/>
      <c r="G21" s="99"/>
      <c r="H21" s="98"/>
      <c r="I21" s="98"/>
      <c r="J21" s="99"/>
      <c r="K21" s="99"/>
      <c r="L21" s="99"/>
      <c r="M21" s="99"/>
      <c r="N21" s="98"/>
      <c r="O21" s="100">
        <f t="shared" si="0"/>
        <v>13689</v>
      </c>
    </row>
    <row r="22" spans="1:16" ht="17.100000000000001" customHeight="1" x14ac:dyDescent="0.15">
      <c r="B22" s="81" t="s">
        <v>71</v>
      </c>
      <c r="C22" s="82">
        <v>8651</v>
      </c>
      <c r="D22" s="83"/>
      <c r="E22" s="83"/>
      <c r="F22" s="84"/>
      <c r="G22" s="84"/>
      <c r="H22" s="83"/>
      <c r="I22" s="83"/>
      <c r="J22" s="84"/>
      <c r="K22" s="84"/>
      <c r="L22" s="84"/>
      <c r="M22" s="84"/>
      <c r="N22" s="83"/>
      <c r="O22" s="85">
        <f t="shared" si="0"/>
        <v>8651</v>
      </c>
    </row>
    <row r="23" spans="1:16" ht="17.100000000000001" customHeight="1" x14ac:dyDescent="0.15">
      <c r="B23" s="91" t="s">
        <v>72</v>
      </c>
      <c r="C23" s="92">
        <v>5038</v>
      </c>
      <c r="D23" s="93"/>
      <c r="E23" s="93"/>
      <c r="F23" s="94"/>
      <c r="G23" s="94"/>
      <c r="H23" s="93"/>
      <c r="I23" s="93"/>
      <c r="J23" s="94"/>
      <c r="K23" s="94"/>
      <c r="L23" s="94"/>
      <c r="M23" s="94"/>
      <c r="N23" s="93"/>
      <c r="O23" s="95">
        <f t="shared" si="0"/>
        <v>5038</v>
      </c>
    </row>
    <row r="24" spans="1:16" s="63" customFormat="1" ht="20.100000000000001" customHeight="1" x14ac:dyDescent="0.15">
      <c r="B24" s="103" t="s">
        <v>16</v>
      </c>
      <c r="C24" s="104">
        <v>58838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6">
        <f>O5+O10+O11+O16+O19+O20+O21</f>
        <v>58838</v>
      </c>
      <c r="P24" s="64"/>
    </row>
    <row r="25" spans="1:16" ht="17.100000000000001" customHeight="1" x14ac:dyDescent="0.15">
      <c r="B25" s="96" t="s">
        <v>73</v>
      </c>
      <c r="C25" s="97">
        <v>193781</v>
      </c>
      <c r="D25" s="98"/>
      <c r="E25" s="98"/>
      <c r="F25" s="99"/>
      <c r="G25" s="99"/>
      <c r="H25" s="98"/>
      <c r="I25" s="98"/>
      <c r="J25" s="99"/>
      <c r="K25" s="99"/>
      <c r="L25" s="99"/>
      <c r="M25" s="99"/>
      <c r="N25" s="98"/>
      <c r="O25" s="100">
        <f t="shared" si="0"/>
        <v>193781</v>
      </c>
    </row>
    <row r="26" spans="1:16" ht="17.100000000000001" customHeight="1" x14ac:dyDescent="0.15">
      <c r="B26" s="81" t="s">
        <v>74</v>
      </c>
      <c r="C26" s="82">
        <v>119386</v>
      </c>
      <c r="D26" s="83"/>
      <c r="E26" s="83"/>
      <c r="F26" s="84"/>
      <c r="G26" s="84"/>
      <c r="H26" s="83"/>
      <c r="I26" s="83"/>
      <c r="J26" s="84"/>
      <c r="K26" s="84"/>
      <c r="L26" s="84"/>
      <c r="M26" s="84"/>
      <c r="N26" s="83"/>
      <c r="O26" s="85">
        <f t="shared" si="0"/>
        <v>119386</v>
      </c>
    </row>
    <row r="27" spans="1:16" ht="17.100000000000001" customHeight="1" x14ac:dyDescent="0.15">
      <c r="B27" s="79" t="s">
        <v>75</v>
      </c>
      <c r="C27" s="76">
        <v>64325</v>
      </c>
      <c r="D27" s="68"/>
      <c r="E27" s="68"/>
      <c r="F27" s="69"/>
      <c r="G27" s="69"/>
      <c r="H27" s="68"/>
      <c r="I27" s="68"/>
      <c r="J27" s="69"/>
      <c r="K27" s="69"/>
      <c r="L27" s="69"/>
      <c r="M27" s="69"/>
      <c r="N27" s="68"/>
      <c r="O27" s="72">
        <f t="shared" si="0"/>
        <v>64325</v>
      </c>
    </row>
    <row r="28" spans="1:16" ht="17.100000000000001" customHeight="1" x14ac:dyDescent="0.15">
      <c r="B28" s="91" t="s">
        <v>76</v>
      </c>
      <c r="C28" s="92">
        <v>10070</v>
      </c>
      <c r="D28" s="93"/>
      <c r="E28" s="93"/>
      <c r="F28" s="94"/>
      <c r="G28" s="94"/>
      <c r="H28" s="93"/>
      <c r="I28" s="93"/>
      <c r="J28" s="94"/>
      <c r="K28" s="94"/>
      <c r="L28" s="94"/>
      <c r="M28" s="94"/>
      <c r="N28" s="93"/>
      <c r="O28" s="95">
        <f t="shared" si="0"/>
        <v>10070</v>
      </c>
    </row>
    <row r="29" spans="1:16" ht="17.100000000000001" customHeight="1" x14ac:dyDescent="0.15">
      <c r="A29" s="37"/>
      <c r="B29" s="96" t="s">
        <v>43</v>
      </c>
      <c r="C29" s="97">
        <v>77644</v>
      </c>
      <c r="D29" s="98"/>
      <c r="E29" s="98"/>
      <c r="F29" s="99"/>
      <c r="G29" s="99"/>
      <c r="H29" s="98"/>
      <c r="I29" s="98"/>
      <c r="J29" s="99"/>
      <c r="K29" s="99"/>
      <c r="L29" s="99"/>
      <c r="M29" s="99"/>
      <c r="N29" s="98"/>
      <c r="O29" s="100">
        <f>SUM(C29:N29)</f>
        <v>77644</v>
      </c>
    </row>
    <row r="30" spans="1:16" ht="17.100000000000001" customHeight="1" x14ac:dyDescent="0.15">
      <c r="A30" s="38"/>
      <c r="B30" s="81" t="s">
        <v>63</v>
      </c>
      <c r="C30" s="82">
        <v>43655</v>
      </c>
      <c r="D30" s="83"/>
      <c r="E30" s="83"/>
      <c r="F30" s="84"/>
      <c r="G30" s="84"/>
      <c r="H30" s="83"/>
      <c r="I30" s="83"/>
      <c r="J30" s="84"/>
      <c r="K30" s="84"/>
      <c r="L30" s="84"/>
      <c r="M30" s="84"/>
      <c r="N30" s="83"/>
      <c r="O30" s="85">
        <f t="shared" si="0"/>
        <v>43655</v>
      </c>
    </row>
    <row r="31" spans="1:16" ht="17.100000000000001" customHeight="1" x14ac:dyDescent="0.15">
      <c r="A31" s="38"/>
      <c r="B31" s="79" t="s">
        <v>77</v>
      </c>
      <c r="C31" s="76">
        <v>6991</v>
      </c>
      <c r="D31" s="68"/>
      <c r="E31" s="68"/>
      <c r="F31" s="69"/>
      <c r="G31" s="69"/>
      <c r="H31" s="68"/>
      <c r="I31" s="68"/>
      <c r="J31" s="69"/>
      <c r="K31" s="69"/>
      <c r="L31" s="69"/>
      <c r="M31" s="69"/>
      <c r="N31" s="68"/>
      <c r="O31" s="85">
        <f t="shared" si="0"/>
        <v>6991</v>
      </c>
    </row>
    <row r="32" spans="1:16" ht="17.100000000000001" customHeight="1" x14ac:dyDescent="0.15">
      <c r="A32" s="37"/>
      <c r="B32" s="80" t="s">
        <v>156</v>
      </c>
      <c r="C32" s="77">
        <v>26998</v>
      </c>
      <c r="D32" s="70"/>
      <c r="E32" s="70"/>
      <c r="F32" s="71"/>
      <c r="G32" s="71"/>
      <c r="H32" s="70"/>
      <c r="I32" s="70"/>
      <c r="J32" s="71"/>
      <c r="K32" s="71"/>
      <c r="L32" s="71"/>
      <c r="M32" s="71"/>
      <c r="N32" s="70"/>
      <c r="O32" s="85">
        <f>SUM(C32:N32)</f>
        <v>26998</v>
      </c>
    </row>
    <row r="33" spans="2:15" ht="17.100000000000001" customHeight="1" x14ac:dyDescent="0.15">
      <c r="B33" s="102" t="s">
        <v>45</v>
      </c>
      <c r="C33" s="97">
        <v>200727</v>
      </c>
      <c r="D33" s="98"/>
      <c r="E33" s="98"/>
      <c r="F33" s="99"/>
      <c r="G33" s="99"/>
      <c r="H33" s="98"/>
      <c r="I33" s="98"/>
      <c r="J33" s="99"/>
      <c r="K33" s="99"/>
      <c r="L33" s="99"/>
      <c r="M33" s="99"/>
      <c r="N33" s="98"/>
      <c r="O33" s="100">
        <f t="shared" si="0"/>
        <v>200727</v>
      </c>
    </row>
    <row r="34" spans="2:15" ht="17.100000000000001" customHeight="1" x14ac:dyDescent="0.15">
      <c r="B34" s="102" t="s">
        <v>46</v>
      </c>
      <c r="C34" s="97">
        <v>8720</v>
      </c>
      <c r="D34" s="98"/>
      <c r="E34" s="98"/>
      <c r="F34" s="99"/>
      <c r="G34" s="99"/>
      <c r="H34" s="98"/>
      <c r="I34" s="98"/>
      <c r="J34" s="99"/>
      <c r="K34" s="99"/>
      <c r="L34" s="99"/>
      <c r="M34" s="99"/>
      <c r="N34" s="98"/>
      <c r="O34" s="100">
        <f t="shared" si="0"/>
        <v>8720</v>
      </c>
    </row>
    <row r="35" spans="2:15" ht="17.100000000000001" customHeight="1" x14ac:dyDescent="0.15">
      <c r="B35" s="102" t="s">
        <v>78</v>
      </c>
      <c r="C35" s="97">
        <v>11819</v>
      </c>
      <c r="D35" s="98"/>
      <c r="E35" s="98"/>
      <c r="F35" s="99"/>
      <c r="G35" s="99"/>
      <c r="H35" s="98"/>
      <c r="I35" s="98"/>
      <c r="J35" s="99"/>
      <c r="K35" s="99"/>
      <c r="L35" s="99"/>
      <c r="M35" s="99"/>
      <c r="N35" s="98"/>
      <c r="O35" s="100">
        <f t="shared" si="0"/>
        <v>11819</v>
      </c>
    </row>
    <row r="36" spans="2:15" ht="17.100000000000001" customHeight="1" x14ac:dyDescent="0.15">
      <c r="B36" s="81" t="s">
        <v>63</v>
      </c>
      <c r="C36" s="82">
        <v>8191</v>
      </c>
      <c r="D36" s="83"/>
      <c r="E36" s="83"/>
      <c r="F36" s="84"/>
      <c r="G36" s="84"/>
      <c r="H36" s="83"/>
      <c r="I36" s="83"/>
      <c r="J36" s="84"/>
      <c r="K36" s="84"/>
      <c r="L36" s="84"/>
      <c r="M36" s="84"/>
      <c r="N36" s="83"/>
      <c r="O36" s="85">
        <f t="shared" si="0"/>
        <v>8191</v>
      </c>
    </row>
    <row r="37" spans="2:15" ht="17.100000000000001" customHeight="1" x14ac:dyDescent="0.15">
      <c r="B37" s="91" t="s">
        <v>59</v>
      </c>
      <c r="C37" s="92">
        <v>3628</v>
      </c>
      <c r="D37" s="93"/>
      <c r="E37" s="93"/>
      <c r="F37" s="94"/>
      <c r="G37" s="94"/>
      <c r="H37" s="93"/>
      <c r="I37" s="93"/>
      <c r="J37" s="94"/>
      <c r="K37" s="94"/>
      <c r="L37" s="94"/>
      <c r="M37" s="94"/>
      <c r="N37" s="93"/>
      <c r="O37" s="95">
        <f t="shared" si="0"/>
        <v>3628</v>
      </c>
    </row>
    <row r="38" spans="2:15" ht="17.100000000000001" customHeight="1" x14ac:dyDescent="0.15">
      <c r="B38" s="96" t="s">
        <v>48</v>
      </c>
      <c r="C38" s="97">
        <v>15528</v>
      </c>
      <c r="D38" s="98"/>
      <c r="E38" s="98"/>
      <c r="F38" s="99"/>
      <c r="G38" s="99"/>
      <c r="H38" s="98"/>
      <c r="I38" s="98"/>
      <c r="J38" s="99"/>
      <c r="K38" s="99"/>
      <c r="L38" s="99"/>
      <c r="M38" s="99"/>
      <c r="N38" s="98"/>
      <c r="O38" s="100">
        <f t="shared" si="0"/>
        <v>15528</v>
      </c>
    </row>
    <row r="39" spans="2:15" ht="17.100000000000001" customHeight="1" x14ac:dyDescent="0.15">
      <c r="B39" s="101" t="s">
        <v>79</v>
      </c>
      <c r="C39" s="97">
        <v>129174</v>
      </c>
      <c r="D39" s="98"/>
      <c r="E39" s="98"/>
      <c r="F39" s="99"/>
      <c r="G39" s="99"/>
      <c r="H39" s="98"/>
      <c r="I39" s="98"/>
      <c r="J39" s="99"/>
      <c r="K39" s="99"/>
      <c r="L39" s="99"/>
      <c r="M39" s="99"/>
      <c r="N39" s="98"/>
      <c r="O39" s="100">
        <f t="shared" si="0"/>
        <v>129174</v>
      </c>
    </row>
    <row r="40" spans="2:15" ht="17.100000000000001" customHeight="1" x14ac:dyDescent="0.15">
      <c r="B40" s="81" t="s">
        <v>80</v>
      </c>
      <c r="C40" s="82">
        <v>109412</v>
      </c>
      <c r="D40" s="83"/>
      <c r="E40" s="83"/>
      <c r="F40" s="84"/>
      <c r="G40" s="84"/>
      <c r="H40" s="83"/>
      <c r="I40" s="83"/>
      <c r="J40" s="84"/>
      <c r="K40" s="84"/>
      <c r="L40" s="84"/>
      <c r="M40" s="84"/>
      <c r="N40" s="83"/>
      <c r="O40" s="85">
        <f t="shared" si="0"/>
        <v>109412</v>
      </c>
    </row>
    <row r="41" spans="2:15" ht="17.100000000000001" customHeight="1" x14ac:dyDescent="0.15">
      <c r="B41" s="79" t="s">
        <v>81</v>
      </c>
      <c r="C41" s="76">
        <v>8479</v>
      </c>
      <c r="D41" s="68"/>
      <c r="E41" s="68"/>
      <c r="F41" s="69"/>
      <c r="G41" s="69"/>
      <c r="H41" s="68"/>
      <c r="I41" s="68"/>
      <c r="J41" s="69"/>
      <c r="K41" s="69"/>
      <c r="L41" s="69"/>
      <c r="M41" s="69"/>
      <c r="N41" s="68"/>
      <c r="O41" s="72">
        <f t="shared" si="0"/>
        <v>8479</v>
      </c>
    </row>
    <row r="42" spans="2:15" ht="17.100000000000001" customHeight="1" x14ac:dyDescent="0.15">
      <c r="B42" s="91" t="s">
        <v>82</v>
      </c>
      <c r="C42" s="92">
        <v>11283</v>
      </c>
      <c r="D42" s="93"/>
      <c r="E42" s="93"/>
      <c r="F42" s="94"/>
      <c r="G42" s="94"/>
      <c r="H42" s="93"/>
      <c r="I42" s="93"/>
      <c r="J42" s="94"/>
      <c r="K42" s="94"/>
      <c r="L42" s="94"/>
      <c r="M42" s="94"/>
      <c r="N42" s="93"/>
      <c r="O42" s="95">
        <f t="shared" si="0"/>
        <v>11283</v>
      </c>
    </row>
    <row r="43" spans="2:15" ht="17.100000000000001" customHeight="1" x14ac:dyDescent="0.15">
      <c r="B43" s="102" t="s">
        <v>53</v>
      </c>
      <c r="C43" s="97">
        <v>13892</v>
      </c>
      <c r="D43" s="98"/>
      <c r="E43" s="98"/>
      <c r="F43" s="99"/>
      <c r="G43" s="99"/>
      <c r="H43" s="98"/>
      <c r="I43" s="98"/>
      <c r="J43" s="99"/>
      <c r="K43" s="99"/>
      <c r="L43" s="99"/>
      <c r="M43" s="99"/>
      <c r="N43" s="98"/>
      <c r="O43" s="100">
        <f t="shared" si="0"/>
        <v>13892</v>
      </c>
    </row>
    <row r="44" spans="2:15" ht="17.100000000000001" customHeight="1" x14ac:dyDescent="0.15">
      <c r="B44" s="102" t="s">
        <v>54</v>
      </c>
      <c r="C44" s="97">
        <v>2662</v>
      </c>
      <c r="D44" s="98"/>
      <c r="E44" s="98"/>
      <c r="F44" s="99"/>
      <c r="G44" s="99"/>
      <c r="H44" s="98"/>
      <c r="I44" s="98"/>
      <c r="J44" s="99"/>
      <c r="K44" s="99"/>
      <c r="L44" s="99"/>
      <c r="M44" s="99"/>
      <c r="N44" s="98"/>
      <c r="O44" s="100">
        <f t="shared" si="0"/>
        <v>2662</v>
      </c>
    </row>
    <row r="45" spans="2:15" ht="17.100000000000001" customHeight="1" x14ac:dyDescent="0.15">
      <c r="B45" s="102" t="s">
        <v>55</v>
      </c>
      <c r="C45" s="97">
        <v>20793</v>
      </c>
      <c r="D45" s="98"/>
      <c r="E45" s="98"/>
      <c r="F45" s="99"/>
      <c r="G45" s="99"/>
      <c r="H45" s="98"/>
      <c r="I45" s="98"/>
      <c r="J45" s="99"/>
      <c r="K45" s="99"/>
      <c r="L45" s="99"/>
      <c r="M45" s="99"/>
      <c r="N45" s="98"/>
      <c r="O45" s="100">
        <f t="shared" si="0"/>
        <v>20793</v>
      </c>
    </row>
    <row r="46" spans="2:15" ht="17.100000000000001" customHeight="1" x14ac:dyDescent="0.15">
      <c r="B46" s="102" t="s">
        <v>56</v>
      </c>
      <c r="C46" s="97" t="s">
        <v>158</v>
      </c>
      <c r="D46" s="98"/>
      <c r="E46" s="98"/>
      <c r="F46" s="99"/>
      <c r="G46" s="99"/>
      <c r="H46" s="98"/>
      <c r="I46" s="98"/>
      <c r="J46" s="99"/>
      <c r="K46" s="99"/>
      <c r="L46" s="247"/>
      <c r="M46" s="99"/>
      <c r="N46" s="98"/>
      <c r="O46" s="100" t="s">
        <v>157</v>
      </c>
    </row>
    <row r="47" spans="2:15" ht="17.100000000000001" customHeight="1" x14ac:dyDescent="0.15">
      <c r="B47" s="102" t="s">
        <v>57</v>
      </c>
      <c r="C47" s="97">
        <v>22914</v>
      </c>
      <c r="D47" s="98"/>
      <c r="E47" s="98"/>
      <c r="F47" s="99"/>
      <c r="G47" s="99"/>
      <c r="H47" s="98"/>
      <c r="I47" s="98"/>
      <c r="J47" s="99"/>
      <c r="K47" s="99"/>
      <c r="L47" s="99"/>
      <c r="M47" s="99"/>
      <c r="N47" s="98"/>
      <c r="O47" s="100">
        <f t="shared" si="0"/>
        <v>22914</v>
      </c>
    </row>
    <row r="48" spans="2:15" ht="17.100000000000001" customHeight="1" x14ac:dyDescent="0.15">
      <c r="B48" s="81" t="s">
        <v>58</v>
      </c>
      <c r="C48" s="82" t="s">
        <v>158</v>
      </c>
      <c r="D48" s="83"/>
      <c r="E48" s="83"/>
      <c r="F48" s="84"/>
      <c r="G48" s="84"/>
      <c r="H48" s="83"/>
      <c r="I48" s="83"/>
      <c r="J48" s="84"/>
      <c r="K48" s="84"/>
      <c r="L48" s="84"/>
      <c r="M48" s="84"/>
      <c r="N48" s="83"/>
      <c r="O48" s="107" t="s">
        <v>150</v>
      </c>
    </row>
    <row r="49" spans="1:16" ht="17.100000000000001" customHeight="1" x14ac:dyDescent="0.15">
      <c r="B49" s="91" t="s">
        <v>59</v>
      </c>
      <c r="C49" s="92" t="s">
        <v>158</v>
      </c>
      <c r="D49" s="93"/>
      <c r="E49" s="93"/>
      <c r="F49" s="94"/>
      <c r="G49" s="94"/>
      <c r="H49" s="93"/>
      <c r="I49" s="93"/>
      <c r="J49" s="94"/>
      <c r="K49" s="94"/>
      <c r="L49" s="94"/>
      <c r="M49" s="94"/>
      <c r="N49" s="93"/>
      <c r="O49" s="108" t="s">
        <v>150</v>
      </c>
    </row>
    <row r="50" spans="1:16" ht="17.100000000000001" customHeight="1" x14ac:dyDescent="0.15">
      <c r="B50" s="102" t="s">
        <v>60</v>
      </c>
      <c r="C50" s="97">
        <v>6959</v>
      </c>
      <c r="D50" s="98"/>
      <c r="E50" s="98"/>
      <c r="F50" s="99"/>
      <c r="G50" s="99"/>
      <c r="H50" s="98"/>
      <c r="I50" s="98"/>
      <c r="J50" s="99"/>
      <c r="K50" s="99"/>
      <c r="L50" s="99"/>
      <c r="M50" s="99"/>
      <c r="N50" s="98"/>
      <c r="O50" s="100">
        <f t="shared" si="0"/>
        <v>6959</v>
      </c>
    </row>
    <row r="51" spans="1:16" ht="17.100000000000001" customHeight="1" x14ac:dyDescent="0.15">
      <c r="A51" s="12"/>
      <c r="B51" s="109" t="s">
        <v>61</v>
      </c>
      <c r="C51" s="110">
        <v>3457</v>
      </c>
      <c r="D51" s="111"/>
      <c r="E51" s="111"/>
      <c r="F51" s="111"/>
      <c r="G51" s="111"/>
      <c r="H51" s="111"/>
      <c r="I51" s="111"/>
      <c r="J51" s="112"/>
      <c r="K51" s="112"/>
      <c r="L51" s="111"/>
      <c r="M51" s="111"/>
      <c r="N51" s="111"/>
      <c r="O51" s="113">
        <f t="shared" si="0"/>
        <v>3457</v>
      </c>
    </row>
    <row r="52" spans="1:16" s="63" customFormat="1" ht="20.100000000000001" customHeight="1" x14ac:dyDescent="0.15">
      <c r="B52" s="103" t="s">
        <v>17</v>
      </c>
      <c r="C52" s="104">
        <v>708070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6">
        <f>O25+O300+O33+O34+O35+O38+O39+O43+O44+O45+O47+O50+O51+O29</f>
        <v>708070</v>
      </c>
      <c r="P52" s="64"/>
    </row>
    <row r="53" spans="1:16" ht="17.100000000000001" customHeight="1" x14ac:dyDescent="0.15">
      <c r="B53" s="114" t="s">
        <v>62</v>
      </c>
      <c r="C53" s="115">
        <v>19302</v>
      </c>
      <c r="D53" s="116"/>
      <c r="E53" s="116"/>
      <c r="F53" s="117"/>
      <c r="G53" s="117"/>
      <c r="H53" s="116"/>
      <c r="I53" s="116"/>
      <c r="J53" s="117"/>
      <c r="K53" s="117"/>
      <c r="L53" s="117"/>
      <c r="M53" s="117"/>
      <c r="N53" s="116"/>
      <c r="O53" s="118">
        <f t="shared" si="0"/>
        <v>19302</v>
      </c>
    </row>
    <row r="54" spans="1:16" s="63" customFormat="1" ht="20.100000000000001" customHeight="1" thickBot="1" x14ac:dyDescent="0.2">
      <c r="B54" s="119" t="s">
        <v>15</v>
      </c>
      <c r="C54" s="120">
        <v>786210</v>
      </c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2">
        <f>O24+O52+O53</f>
        <v>786210</v>
      </c>
      <c r="P54" s="64"/>
    </row>
    <row r="55" spans="1:16" s="41" customFormat="1" ht="17.100000000000001" customHeight="1" x14ac:dyDescent="0.15">
      <c r="C55" s="40"/>
      <c r="L55" s="35" t="s">
        <v>154</v>
      </c>
      <c r="P55" s="42"/>
    </row>
    <row r="56" spans="1:16" s="41" customFormat="1" ht="17.100000000000001" customHeight="1" x14ac:dyDescent="0.15">
      <c r="A56" s="39"/>
      <c r="B56" s="35" t="s">
        <v>161</v>
      </c>
      <c r="C56" s="40"/>
      <c r="P56" s="42"/>
    </row>
    <row r="57" spans="1:16" x14ac:dyDescent="0.15">
      <c r="B57" s="35" t="s">
        <v>160</v>
      </c>
    </row>
    <row r="58" spans="1:16" x14ac:dyDescent="0.15">
      <c r="B58" s="18" t="s">
        <v>159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t="s">
        <v>14</v>
      </c>
    </row>
    <row r="2" spans="1:17" ht="21" customHeight="1" x14ac:dyDescent="0.15">
      <c r="B2" s="36"/>
      <c r="D2" s="32"/>
      <c r="G2" s="19" t="s">
        <v>163</v>
      </c>
      <c r="M2" s="30" t="s">
        <v>0</v>
      </c>
    </row>
    <row r="3" spans="1:17" ht="14.25" thickBot="1" x14ac:dyDescent="0.2">
      <c r="B3" s="33" t="s">
        <v>20</v>
      </c>
    </row>
    <row r="4" spans="1:17" s="48" customFormat="1" ht="20.100000000000001" customHeight="1" thickBot="1" x14ac:dyDescent="0.2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00000000000001" customHeight="1" thickTop="1" x14ac:dyDescent="0.15">
      <c r="B5" s="162" t="s">
        <v>22</v>
      </c>
      <c r="C5" s="163">
        <v>18793</v>
      </c>
      <c r="D5" s="164"/>
      <c r="E5" s="164"/>
      <c r="F5" s="164"/>
      <c r="G5" s="164"/>
      <c r="H5" s="164"/>
      <c r="I5" s="165"/>
      <c r="J5" s="165"/>
      <c r="K5" s="164"/>
      <c r="L5" s="164"/>
      <c r="M5" s="164"/>
      <c r="N5" s="164"/>
      <c r="O5" s="166">
        <f>SUM(C5:N5)</f>
        <v>18793</v>
      </c>
      <c r="P5" s="31"/>
    </row>
    <row r="6" spans="1:17" ht="17.100000000000001" customHeight="1" x14ac:dyDescent="0.15">
      <c r="B6" s="157" t="s">
        <v>23</v>
      </c>
      <c r="C6" s="158">
        <v>1659</v>
      </c>
      <c r="D6" s="159"/>
      <c r="E6" s="159"/>
      <c r="F6" s="159"/>
      <c r="G6" s="159"/>
      <c r="H6" s="159"/>
      <c r="I6" s="160"/>
      <c r="J6" s="160"/>
      <c r="K6" s="159"/>
      <c r="L6" s="159"/>
      <c r="M6" s="159"/>
      <c r="N6" s="159"/>
      <c r="O6" s="161">
        <f>SUM(C6:N6)</f>
        <v>1659</v>
      </c>
      <c r="P6" s="31"/>
    </row>
    <row r="7" spans="1:17" ht="17.100000000000001" customHeight="1" x14ac:dyDescent="0.15">
      <c r="B7" s="134" t="s">
        <v>24</v>
      </c>
      <c r="C7" s="131">
        <v>724</v>
      </c>
      <c r="D7" s="123"/>
      <c r="E7" s="123"/>
      <c r="F7" s="123"/>
      <c r="G7" s="123"/>
      <c r="H7" s="123"/>
      <c r="I7" s="124"/>
      <c r="J7" s="124"/>
      <c r="K7" s="123"/>
      <c r="L7" s="123"/>
      <c r="M7" s="123"/>
      <c r="N7" s="123"/>
      <c r="O7" s="125">
        <f t="shared" ref="O7:O53" si="0">SUM(C7:N7)</f>
        <v>724</v>
      </c>
      <c r="P7" s="31"/>
    </row>
    <row r="8" spans="1:17" ht="17.100000000000001" customHeight="1" x14ac:dyDescent="0.15">
      <c r="B8" s="134" t="s">
        <v>25</v>
      </c>
      <c r="C8" s="131">
        <v>9507</v>
      </c>
      <c r="D8" s="123"/>
      <c r="E8" s="123"/>
      <c r="F8" s="123"/>
      <c r="G8" s="123"/>
      <c r="H8" s="123"/>
      <c r="I8" s="124"/>
      <c r="J8" s="124"/>
      <c r="K8" s="123"/>
      <c r="L8" s="123"/>
      <c r="M8" s="123"/>
      <c r="N8" s="123"/>
      <c r="O8" s="125">
        <f t="shared" si="0"/>
        <v>9507</v>
      </c>
      <c r="P8" s="31"/>
    </row>
    <row r="9" spans="1:17" ht="17.100000000000001" customHeight="1" x14ac:dyDescent="0.15">
      <c r="B9" s="136" t="s">
        <v>26</v>
      </c>
      <c r="C9" s="137">
        <v>6903</v>
      </c>
      <c r="D9" s="138"/>
      <c r="E9" s="138"/>
      <c r="F9" s="138"/>
      <c r="G9" s="138"/>
      <c r="H9" s="138"/>
      <c r="I9" s="139"/>
      <c r="J9" s="167"/>
      <c r="K9" s="138"/>
      <c r="L9" s="138"/>
      <c r="M9" s="138"/>
      <c r="N9" s="138"/>
      <c r="O9" s="140">
        <f t="shared" si="0"/>
        <v>6903</v>
      </c>
      <c r="P9" s="31"/>
    </row>
    <row r="10" spans="1:17" ht="17.100000000000001" customHeight="1" x14ac:dyDescent="0.15">
      <c r="B10" s="168" t="s">
        <v>27</v>
      </c>
      <c r="C10" s="169">
        <v>2665</v>
      </c>
      <c r="D10" s="170"/>
      <c r="E10" s="170"/>
      <c r="F10" s="170"/>
      <c r="G10" s="170"/>
      <c r="H10" s="170"/>
      <c r="I10" s="171"/>
      <c r="J10" s="171"/>
      <c r="K10" s="170"/>
      <c r="L10" s="170"/>
      <c r="M10" s="170"/>
      <c r="N10" s="170"/>
      <c r="O10" s="172">
        <f t="shared" si="0"/>
        <v>2665</v>
      </c>
      <c r="P10" s="31"/>
    </row>
    <row r="11" spans="1:17" ht="17.100000000000001" customHeight="1" x14ac:dyDescent="0.15">
      <c r="B11" s="168" t="s">
        <v>28</v>
      </c>
      <c r="C11" s="169">
        <v>4152</v>
      </c>
      <c r="D11" s="170"/>
      <c r="E11" s="170"/>
      <c r="F11" s="170"/>
      <c r="G11" s="170"/>
      <c r="H11" s="170"/>
      <c r="I11" s="171"/>
      <c r="J11" s="171"/>
      <c r="K11" s="170"/>
      <c r="L11" s="170"/>
      <c r="M11" s="170"/>
      <c r="N11" s="170"/>
      <c r="O11" s="172">
        <f t="shared" si="0"/>
        <v>4152</v>
      </c>
      <c r="P11" s="31"/>
    </row>
    <row r="12" spans="1:17" ht="17.100000000000001" customHeight="1" x14ac:dyDescent="0.15">
      <c r="B12" s="157" t="s">
        <v>29</v>
      </c>
      <c r="C12" s="158">
        <v>169</v>
      </c>
      <c r="D12" s="159"/>
      <c r="E12" s="159"/>
      <c r="F12" s="159"/>
      <c r="G12" s="159"/>
      <c r="H12" s="159"/>
      <c r="I12" s="160"/>
      <c r="J12" s="160"/>
      <c r="K12" s="159"/>
      <c r="L12" s="159"/>
      <c r="M12" s="159"/>
      <c r="N12" s="159"/>
      <c r="O12" s="161">
        <f t="shared" si="0"/>
        <v>169</v>
      </c>
      <c r="P12" s="31"/>
    </row>
    <row r="13" spans="1:17" ht="17.100000000000001" customHeight="1" x14ac:dyDescent="0.15">
      <c r="B13" s="134" t="s">
        <v>30</v>
      </c>
      <c r="C13" s="131">
        <v>1402</v>
      </c>
      <c r="D13" s="123"/>
      <c r="E13" s="123"/>
      <c r="F13" s="123"/>
      <c r="G13" s="123"/>
      <c r="H13" s="123"/>
      <c r="I13" s="124"/>
      <c r="J13" s="124"/>
      <c r="K13" s="123"/>
      <c r="L13" s="123"/>
      <c r="M13" s="123"/>
      <c r="N13" s="123"/>
      <c r="O13" s="125">
        <f t="shared" si="0"/>
        <v>1402</v>
      </c>
      <c r="P13" s="31"/>
    </row>
    <row r="14" spans="1:17" ht="17.100000000000001" customHeight="1" x14ac:dyDescent="0.15">
      <c r="B14" s="134" t="s">
        <v>31</v>
      </c>
      <c r="C14" s="131">
        <v>1889</v>
      </c>
      <c r="D14" s="123"/>
      <c r="E14" s="123"/>
      <c r="F14" s="123"/>
      <c r="G14" s="123"/>
      <c r="H14" s="123"/>
      <c r="I14" s="124"/>
      <c r="J14" s="124"/>
      <c r="K14" s="123"/>
      <c r="L14" s="123"/>
      <c r="M14" s="123"/>
      <c r="N14" s="123"/>
      <c r="O14" s="125">
        <f t="shared" si="0"/>
        <v>1889</v>
      </c>
      <c r="P14" s="31"/>
    </row>
    <row r="15" spans="1:17" ht="17.100000000000001" customHeight="1" x14ac:dyDescent="0.15">
      <c r="B15" s="136" t="s">
        <v>26</v>
      </c>
      <c r="C15" s="137">
        <v>692</v>
      </c>
      <c r="D15" s="138"/>
      <c r="E15" s="138"/>
      <c r="F15" s="138"/>
      <c r="G15" s="138"/>
      <c r="H15" s="138"/>
      <c r="I15" s="139"/>
      <c r="J15" s="139"/>
      <c r="K15" s="138"/>
      <c r="L15" s="138"/>
      <c r="M15" s="138"/>
      <c r="N15" s="138"/>
      <c r="O15" s="140">
        <f t="shared" si="0"/>
        <v>692</v>
      </c>
      <c r="P15" s="31"/>
    </row>
    <row r="16" spans="1:17" ht="17.100000000000001" customHeight="1" x14ac:dyDescent="0.15">
      <c r="B16" s="168" t="s">
        <v>32</v>
      </c>
      <c r="C16" s="169">
        <v>4653</v>
      </c>
      <c r="D16" s="170"/>
      <c r="E16" s="170"/>
      <c r="F16" s="170"/>
      <c r="G16" s="170"/>
      <c r="H16" s="170"/>
      <c r="I16" s="171"/>
      <c r="J16" s="171"/>
      <c r="K16" s="170"/>
      <c r="L16" s="170"/>
      <c r="M16" s="170"/>
      <c r="N16" s="170"/>
      <c r="O16" s="172">
        <f t="shared" si="0"/>
        <v>4653</v>
      </c>
      <c r="P16" s="31"/>
    </row>
    <row r="17" spans="1:17" ht="17.100000000000001" customHeight="1" x14ac:dyDescent="0.15">
      <c r="B17" s="157" t="s">
        <v>33</v>
      </c>
      <c r="C17" s="158">
        <v>3252</v>
      </c>
      <c r="D17" s="159"/>
      <c r="E17" s="159"/>
      <c r="F17" s="159"/>
      <c r="G17" s="159"/>
      <c r="H17" s="159"/>
      <c r="I17" s="160"/>
      <c r="J17" s="160"/>
      <c r="K17" s="159"/>
      <c r="L17" s="159"/>
      <c r="M17" s="159"/>
      <c r="N17" s="159"/>
      <c r="O17" s="161">
        <f t="shared" si="0"/>
        <v>3252</v>
      </c>
      <c r="P17" s="31"/>
    </row>
    <row r="18" spans="1:17" ht="17.100000000000001" customHeight="1" x14ac:dyDescent="0.15">
      <c r="B18" s="136" t="s">
        <v>26</v>
      </c>
      <c r="C18" s="137">
        <v>1401</v>
      </c>
      <c r="D18" s="138"/>
      <c r="E18" s="138"/>
      <c r="F18" s="138"/>
      <c r="G18" s="138"/>
      <c r="H18" s="138"/>
      <c r="I18" s="139"/>
      <c r="J18" s="139"/>
      <c r="K18" s="138"/>
      <c r="L18" s="138"/>
      <c r="M18" s="138"/>
      <c r="N18" s="138"/>
      <c r="O18" s="140">
        <f t="shared" si="0"/>
        <v>1401</v>
      </c>
      <c r="P18" s="31"/>
    </row>
    <row r="19" spans="1:17" ht="17.100000000000001" customHeight="1" x14ac:dyDescent="0.15">
      <c r="B19" s="168" t="s">
        <v>34</v>
      </c>
      <c r="C19" s="169">
        <v>2450</v>
      </c>
      <c r="D19" s="170"/>
      <c r="E19" s="170"/>
      <c r="F19" s="170"/>
      <c r="G19" s="170"/>
      <c r="H19" s="170"/>
      <c r="I19" s="171"/>
      <c r="J19" s="171"/>
      <c r="K19" s="170"/>
      <c r="L19" s="170"/>
      <c r="M19" s="170"/>
      <c r="N19" s="170"/>
      <c r="O19" s="172">
        <f t="shared" si="0"/>
        <v>2450</v>
      </c>
      <c r="P19" s="31"/>
    </row>
    <row r="20" spans="1:17" ht="17.100000000000001" customHeight="1" x14ac:dyDescent="0.15">
      <c r="B20" s="168" t="s">
        <v>35</v>
      </c>
      <c r="C20" s="169">
        <v>7109</v>
      </c>
      <c r="D20" s="170"/>
      <c r="E20" s="170"/>
      <c r="F20" s="170"/>
      <c r="G20" s="170"/>
      <c r="H20" s="170"/>
      <c r="I20" s="171"/>
      <c r="J20" s="171"/>
      <c r="K20" s="170"/>
      <c r="L20" s="170"/>
      <c r="M20" s="170"/>
      <c r="N20" s="170"/>
      <c r="O20" s="172">
        <f t="shared" si="0"/>
        <v>7109</v>
      </c>
      <c r="P20" s="31"/>
    </row>
    <row r="21" spans="1:17" ht="17.100000000000001" customHeight="1" x14ac:dyDescent="0.15">
      <c r="B21" s="168" t="s">
        <v>36</v>
      </c>
      <c r="C21" s="169">
        <v>13165</v>
      </c>
      <c r="D21" s="170"/>
      <c r="E21" s="170"/>
      <c r="F21" s="170"/>
      <c r="G21" s="170"/>
      <c r="H21" s="170"/>
      <c r="I21" s="171"/>
      <c r="J21" s="171"/>
      <c r="K21" s="170"/>
      <c r="L21" s="170"/>
      <c r="M21" s="170"/>
      <c r="N21" s="170"/>
      <c r="O21" s="172">
        <f t="shared" si="0"/>
        <v>13165</v>
      </c>
      <c r="P21" s="31"/>
    </row>
    <row r="22" spans="1:17" ht="17.100000000000001" customHeight="1" x14ac:dyDescent="0.15">
      <c r="B22" s="157" t="s">
        <v>37</v>
      </c>
      <c r="C22" s="158">
        <v>8206</v>
      </c>
      <c r="D22" s="159"/>
      <c r="E22" s="159"/>
      <c r="F22" s="159"/>
      <c r="G22" s="159"/>
      <c r="H22" s="159"/>
      <c r="I22" s="160"/>
      <c r="J22" s="160"/>
      <c r="K22" s="159"/>
      <c r="L22" s="159"/>
      <c r="M22" s="159"/>
      <c r="N22" s="159"/>
      <c r="O22" s="161">
        <f t="shared" si="0"/>
        <v>8206</v>
      </c>
      <c r="P22" s="31"/>
    </row>
    <row r="23" spans="1:17" ht="17.100000000000001" customHeight="1" x14ac:dyDescent="0.15">
      <c r="B23" s="136" t="s">
        <v>38</v>
      </c>
      <c r="C23" s="137">
        <v>4959</v>
      </c>
      <c r="D23" s="138"/>
      <c r="E23" s="138"/>
      <c r="F23" s="138"/>
      <c r="G23" s="138"/>
      <c r="H23" s="138"/>
      <c r="I23" s="139"/>
      <c r="J23" s="139"/>
      <c r="K23" s="138"/>
      <c r="L23" s="138"/>
      <c r="M23" s="138"/>
      <c r="N23" s="138"/>
      <c r="O23" s="140">
        <f t="shared" si="0"/>
        <v>4959</v>
      </c>
      <c r="P23" s="31"/>
    </row>
    <row r="24" spans="1:17" s="65" customFormat="1" ht="20.100000000000001" customHeight="1" x14ac:dyDescent="0.15">
      <c r="B24" s="141" t="s">
        <v>18</v>
      </c>
      <c r="C24" s="142">
        <v>52987</v>
      </c>
      <c r="D24" s="143"/>
      <c r="E24" s="143"/>
      <c r="F24" s="143"/>
      <c r="G24" s="143"/>
      <c r="H24" s="143"/>
      <c r="I24" s="144"/>
      <c r="J24" s="144"/>
      <c r="K24" s="143"/>
      <c r="L24" s="143"/>
      <c r="M24" s="143"/>
      <c r="N24" s="143"/>
      <c r="O24" s="145">
        <f>O5+O10+O11+O16+O19+O20+O21</f>
        <v>52987</v>
      </c>
      <c r="P24" s="66"/>
      <c r="Q24" s="66"/>
    </row>
    <row r="25" spans="1:17" ht="17.100000000000001" customHeight="1" x14ac:dyDescent="0.15">
      <c r="A25" s="34"/>
      <c r="B25" s="173" t="s">
        <v>39</v>
      </c>
      <c r="C25" s="174">
        <v>171775</v>
      </c>
      <c r="D25" s="175"/>
      <c r="E25" s="175"/>
      <c r="F25" s="175"/>
      <c r="G25" s="175"/>
      <c r="H25" s="175"/>
      <c r="I25" s="176"/>
      <c r="J25" s="176"/>
      <c r="K25" s="175"/>
      <c r="L25" s="175"/>
      <c r="M25" s="175"/>
      <c r="N25" s="175"/>
      <c r="O25" s="177">
        <f>SUM(C25:N25)</f>
        <v>171775</v>
      </c>
      <c r="P25" s="31"/>
    </row>
    <row r="26" spans="1:17" ht="17.100000000000001" customHeight="1" x14ac:dyDescent="0.15">
      <c r="A26" s="34"/>
      <c r="B26" s="157" t="s">
        <v>40</v>
      </c>
      <c r="C26" s="158">
        <v>104838</v>
      </c>
      <c r="D26" s="159"/>
      <c r="E26" s="159"/>
      <c r="F26" s="159"/>
      <c r="G26" s="159"/>
      <c r="H26" s="159"/>
      <c r="I26" s="160"/>
      <c r="J26" s="160"/>
      <c r="K26" s="159"/>
      <c r="L26" s="159"/>
      <c r="M26" s="159"/>
      <c r="N26" s="159"/>
      <c r="O26" s="161">
        <f>SUM(C26:N26)</f>
        <v>104838</v>
      </c>
      <c r="P26" s="31"/>
    </row>
    <row r="27" spans="1:17" ht="17.100000000000001" customHeight="1" x14ac:dyDescent="0.15">
      <c r="B27" s="134" t="s">
        <v>41</v>
      </c>
      <c r="C27" s="131">
        <v>56859</v>
      </c>
      <c r="D27" s="123"/>
      <c r="E27" s="123"/>
      <c r="F27" s="123"/>
      <c r="G27" s="123"/>
      <c r="H27" s="123"/>
      <c r="I27" s="124"/>
      <c r="J27" s="124"/>
      <c r="K27" s="123"/>
      <c r="L27" s="123"/>
      <c r="M27" s="123"/>
      <c r="N27" s="123"/>
      <c r="O27" s="125">
        <f t="shared" si="0"/>
        <v>56859</v>
      </c>
      <c r="P27" s="31"/>
    </row>
    <row r="28" spans="1:17" ht="17.100000000000001" customHeight="1" x14ac:dyDescent="0.15">
      <c r="B28" s="136" t="s">
        <v>42</v>
      </c>
      <c r="C28" s="137">
        <v>10078</v>
      </c>
      <c r="D28" s="138"/>
      <c r="E28" s="138"/>
      <c r="F28" s="138"/>
      <c r="G28" s="138"/>
      <c r="H28" s="138"/>
      <c r="I28" s="139"/>
      <c r="J28" s="139"/>
      <c r="K28" s="138"/>
      <c r="L28" s="138"/>
      <c r="M28" s="138"/>
      <c r="N28" s="138"/>
      <c r="O28" s="140">
        <f t="shared" si="0"/>
        <v>10078</v>
      </c>
      <c r="P28" s="31"/>
    </row>
    <row r="29" spans="1:17" ht="17.100000000000001" customHeight="1" x14ac:dyDescent="0.15">
      <c r="A29" s="37"/>
      <c r="B29" s="168" t="s">
        <v>43</v>
      </c>
      <c r="C29" s="169">
        <v>68784</v>
      </c>
      <c r="D29" s="170"/>
      <c r="E29" s="170"/>
      <c r="F29" s="170"/>
      <c r="G29" s="170"/>
      <c r="H29" s="170"/>
      <c r="I29" s="171"/>
      <c r="J29" s="171"/>
      <c r="K29" s="170"/>
      <c r="L29" s="170"/>
      <c r="M29" s="170"/>
      <c r="N29" s="170"/>
      <c r="O29" s="172">
        <f t="shared" si="0"/>
        <v>68784</v>
      </c>
      <c r="P29" s="31"/>
    </row>
    <row r="30" spans="1:17" ht="17.100000000000001" customHeight="1" x14ac:dyDescent="0.15">
      <c r="A30" s="38"/>
      <c r="B30" s="157" t="s">
        <v>23</v>
      </c>
      <c r="C30" s="158">
        <v>41703</v>
      </c>
      <c r="D30" s="159"/>
      <c r="E30" s="159"/>
      <c r="F30" s="159"/>
      <c r="G30" s="159"/>
      <c r="H30" s="159"/>
      <c r="I30" s="160"/>
      <c r="J30" s="160"/>
      <c r="K30" s="159"/>
      <c r="L30" s="159"/>
      <c r="M30" s="159"/>
      <c r="N30" s="159"/>
      <c r="O30" s="161">
        <f t="shared" si="0"/>
        <v>41703</v>
      </c>
      <c r="P30" s="31"/>
    </row>
    <row r="31" spans="1:17" ht="17.100000000000001" customHeight="1" x14ac:dyDescent="0.15">
      <c r="A31" s="38"/>
      <c r="B31" s="134" t="s">
        <v>44</v>
      </c>
      <c r="C31" s="132">
        <v>5822</v>
      </c>
      <c r="D31" s="126"/>
      <c r="E31" s="126"/>
      <c r="F31" s="126"/>
      <c r="G31" s="126"/>
      <c r="H31" s="126"/>
      <c r="I31" s="127"/>
      <c r="J31" s="127"/>
      <c r="K31" s="126"/>
      <c r="L31" s="126"/>
      <c r="M31" s="126"/>
      <c r="N31" s="126"/>
      <c r="O31" s="161">
        <f>SUM(C31:N31)</f>
        <v>5822</v>
      </c>
      <c r="P31" s="31"/>
    </row>
    <row r="32" spans="1:17" ht="17.100000000000001" customHeight="1" x14ac:dyDescent="0.15">
      <c r="A32" s="37"/>
      <c r="B32" s="135" t="s">
        <v>155</v>
      </c>
      <c r="C32" s="132">
        <v>21259</v>
      </c>
      <c r="D32" s="126"/>
      <c r="E32" s="126"/>
      <c r="F32" s="126"/>
      <c r="G32" s="126"/>
      <c r="H32" s="126"/>
      <c r="I32" s="127"/>
      <c r="J32" s="127"/>
      <c r="K32" s="126"/>
      <c r="L32" s="126"/>
      <c r="M32" s="126"/>
      <c r="N32" s="126"/>
      <c r="O32" s="161">
        <f>SUM(C32:N32)</f>
        <v>21259</v>
      </c>
      <c r="P32" s="31"/>
    </row>
    <row r="33" spans="1:16" ht="17.100000000000001" customHeight="1" x14ac:dyDescent="0.15">
      <c r="A33" s="34"/>
      <c r="B33" s="168" t="s">
        <v>45</v>
      </c>
      <c r="C33" s="169">
        <v>173619</v>
      </c>
      <c r="D33" s="170"/>
      <c r="E33" s="170"/>
      <c r="F33" s="170"/>
      <c r="G33" s="170"/>
      <c r="H33" s="170"/>
      <c r="I33" s="171"/>
      <c r="J33" s="171"/>
      <c r="K33" s="170"/>
      <c r="L33" s="170"/>
      <c r="M33" s="170"/>
      <c r="N33" s="170"/>
      <c r="O33" s="172">
        <f t="shared" si="0"/>
        <v>173619</v>
      </c>
      <c r="P33" s="31"/>
    </row>
    <row r="34" spans="1:16" ht="17.100000000000001" customHeight="1" x14ac:dyDescent="0.15">
      <c r="B34" s="168" t="s">
        <v>46</v>
      </c>
      <c r="C34" s="169">
        <v>8160</v>
      </c>
      <c r="D34" s="170"/>
      <c r="E34" s="170"/>
      <c r="F34" s="170"/>
      <c r="G34" s="170"/>
      <c r="H34" s="170"/>
      <c r="I34" s="171"/>
      <c r="J34" s="171"/>
      <c r="K34" s="170"/>
      <c r="L34" s="170"/>
      <c r="M34" s="170"/>
      <c r="N34" s="170"/>
      <c r="O34" s="172">
        <f t="shared" si="0"/>
        <v>8160</v>
      </c>
      <c r="P34" s="31"/>
    </row>
    <row r="35" spans="1:16" ht="17.100000000000001" customHeight="1" x14ac:dyDescent="0.15">
      <c r="B35" s="168" t="s">
        <v>47</v>
      </c>
      <c r="C35" s="169">
        <v>9592</v>
      </c>
      <c r="D35" s="170"/>
      <c r="E35" s="170"/>
      <c r="F35" s="170"/>
      <c r="G35" s="170"/>
      <c r="H35" s="170"/>
      <c r="I35" s="171"/>
      <c r="J35" s="171"/>
      <c r="K35" s="170"/>
      <c r="L35" s="170"/>
      <c r="M35" s="170"/>
      <c r="N35" s="170"/>
      <c r="O35" s="172">
        <f t="shared" si="0"/>
        <v>9592</v>
      </c>
      <c r="P35" s="31"/>
    </row>
    <row r="36" spans="1:16" ht="17.100000000000001" customHeight="1" x14ac:dyDescent="0.15">
      <c r="B36" s="157" t="s">
        <v>23</v>
      </c>
      <c r="C36" s="158">
        <v>6775</v>
      </c>
      <c r="D36" s="159"/>
      <c r="E36" s="159"/>
      <c r="F36" s="159"/>
      <c r="G36" s="159"/>
      <c r="H36" s="159"/>
      <c r="I36" s="160"/>
      <c r="J36" s="160"/>
      <c r="K36" s="159"/>
      <c r="L36" s="159"/>
      <c r="M36" s="159"/>
      <c r="N36" s="159"/>
      <c r="O36" s="161">
        <f t="shared" si="0"/>
        <v>6775</v>
      </c>
      <c r="P36" s="31"/>
    </row>
    <row r="37" spans="1:16" ht="17.100000000000001" customHeight="1" x14ac:dyDescent="0.15">
      <c r="B37" s="136" t="s">
        <v>26</v>
      </c>
      <c r="C37" s="137">
        <v>2817</v>
      </c>
      <c r="D37" s="138"/>
      <c r="E37" s="138"/>
      <c r="F37" s="138"/>
      <c r="G37" s="138"/>
      <c r="H37" s="138"/>
      <c r="I37" s="139"/>
      <c r="J37" s="139"/>
      <c r="K37" s="138"/>
      <c r="L37" s="138"/>
      <c r="M37" s="138"/>
      <c r="N37" s="138"/>
      <c r="O37" s="140">
        <f t="shared" si="0"/>
        <v>2817</v>
      </c>
      <c r="P37" s="31"/>
    </row>
    <row r="38" spans="1:16" ht="17.100000000000001" customHeight="1" x14ac:dyDescent="0.15">
      <c r="B38" s="168" t="s">
        <v>48</v>
      </c>
      <c r="C38" s="169">
        <v>8983</v>
      </c>
      <c r="D38" s="170"/>
      <c r="E38" s="170"/>
      <c r="F38" s="170"/>
      <c r="G38" s="170"/>
      <c r="H38" s="170"/>
      <c r="I38" s="171"/>
      <c r="J38" s="171"/>
      <c r="K38" s="170"/>
      <c r="L38" s="170"/>
      <c r="M38" s="170"/>
      <c r="N38" s="170"/>
      <c r="O38" s="172">
        <f t="shared" si="0"/>
        <v>8983</v>
      </c>
      <c r="P38" s="31"/>
    </row>
    <row r="39" spans="1:16" ht="17.100000000000001" customHeight="1" x14ac:dyDescent="0.15">
      <c r="B39" s="168" t="s">
        <v>49</v>
      </c>
      <c r="C39" s="169">
        <v>109868</v>
      </c>
      <c r="D39" s="170"/>
      <c r="E39" s="170"/>
      <c r="F39" s="170"/>
      <c r="G39" s="170"/>
      <c r="H39" s="170"/>
      <c r="I39" s="171"/>
      <c r="J39" s="171"/>
      <c r="K39" s="170"/>
      <c r="L39" s="170"/>
      <c r="M39" s="170"/>
      <c r="N39" s="170"/>
      <c r="O39" s="172">
        <f t="shared" si="0"/>
        <v>109868</v>
      </c>
      <c r="P39" s="31"/>
    </row>
    <row r="40" spans="1:16" ht="17.100000000000001" customHeight="1" x14ac:dyDescent="0.15">
      <c r="B40" s="157" t="s">
        <v>50</v>
      </c>
      <c r="C40" s="158">
        <v>91082</v>
      </c>
      <c r="D40" s="159"/>
      <c r="E40" s="159"/>
      <c r="F40" s="159"/>
      <c r="G40" s="159"/>
      <c r="H40" s="159"/>
      <c r="I40" s="160"/>
      <c r="J40" s="160"/>
      <c r="K40" s="159"/>
      <c r="L40" s="159"/>
      <c r="M40" s="159"/>
      <c r="N40" s="159"/>
      <c r="O40" s="161">
        <f t="shared" si="0"/>
        <v>91082</v>
      </c>
      <c r="P40" s="31"/>
    </row>
    <row r="41" spans="1:16" ht="17.100000000000001" customHeight="1" x14ac:dyDescent="0.15">
      <c r="B41" s="134" t="s">
        <v>51</v>
      </c>
      <c r="C41" s="131">
        <v>8366</v>
      </c>
      <c r="D41" s="123"/>
      <c r="E41" s="123"/>
      <c r="F41" s="123"/>
      <c r="G41" s="123"/>
      <c r="H41" s="123"/>
      <c r="I41" s="124"/>
      <c r="J41" s="124"/>
      <c r="K41" s="123"/>
      <c r="L41" s="123"/>
      <c r="M41" s="123"/>
      <c r="N41" s="123"/>
      <c r="O41" s="125">
        <f t="shared" si="0"/>
        <v>8366</v>
      </c>
      <c r="P41" s="31"/>
    </row>
    <row r="42" spans="1:16" ht="17.100000000000001" customHeight="1" x14ac:dyDescent="0.15">
      <c r="B42" s="136" t="s">
        <v>52</v>
      </c>
      <c r="C42" s="137">
        <v>10420</v>
      </c>
      <c r="D42" s="138"/>
      <c r="E42" s="138"/>
      <c r="F42" s="138"/>
      <c r="G42" s="138"/>
      <c r="H42" s="138"/>
      <c r="I42" s="139"/>
      <c r="J42" s="139"/>
      <c r="K42" s="138"/>
      <c r="L42" s="138"/>
      <c r="M42" s="138"/>
      <c r="N42" s="138"/>
      <c r="O42" s="140">
        <f t="shared" si="0"/>
        <v>10420</v>
      </c>
      <c r="P42" s="31"/>
    </row>
    <row r="43" spans="1:16" ht="17.100000000000001" customHeight="1" x14ac:dyDescent="0.15">
      <c r="B43" s="168" t="s">
        <v>53</v>
      </c>
      <c r="C43" s="169">
        <v>13372</v>
      </c>
      <c r="D43" s="170"/>
      <c r="E43" s="170"/>
      <c r="F43" s="170"/>
      <c r="G43" s="170"/>
      <c r="H43" s="170"/>
      <c r="I43" s="171"/>
      <c r="J43" s="171"/>
      <c r="K43" s="170"/>
      <c r="L43" s="170"/>
      <c r="M43" s="170"/>
      <c r="N43" s="183"/>
      <c r="O43" s="172">
        <f t="shared" si="0"/>
        <v>13372</v>
      </c>
      <c r="P43" s="31"/>
    </row>
    <row r="44" spans="1:16" ht="17.100000000000001" customHeight="1" x14ac:dyDescent="0.15">
      <c r="B44" s="168" t="s">
        <v>54</v>
      </c>
      <c r="C44" s="169">
        <v>2356</v>
      </c>
      <c r="D44" s="170"/>
      <c r="E44" s="170"/>
      <c r="F44" s="170"/>
      <c r="G44" s="170"/>
      <c r="H44" s="170"/>
      <c r="I44" s="171"/>
      <c r="J44" s="171"/>
      <c r="K44" s="170"/>
      <c r="L44" s="170"/>
      <c r="M44" s="170"/>
      <c r="N44" s="183"/>
      <c r="O44" s="172">
        <f t="shared" si="0"/>
        <v>2356</v>
      </c>
      <c r="P44" s="31"/>
    </row>
    <row r="45" spans="1:16" ht="17.100000000000001" customHeight="1" x14ac:dyDescent="0.15">
      <c r="B45" s="168" t="s">
        <v>55</v>
      </c>
      <c r="C45" s="169">
        <v>19287</v>
      </c>
      <c r="D45" s="170"/>
      <c r="E45" s="170"/>
      <c r="F45" s="170"/>
      <c r="G45" s="170"/>
      <c r="H45" s="170"/>
      <c r="I45" s="171"/>
      <c r="J45" s="171"/>
      <c r="K45" s="170"/>
      <c r="L45" s="170"/>
      <c r="M45" s="170"/>
      <c r="N45" s="183"/>
      <c r="O45" s="172">
        <f t="shared" si="0"/>
        <v>19287</v>
      </c>
      <c r="P45" s="31"/>
    </row>
    <row r="46" spans="1:16" ht="17.100000000000001" customHeight="1" x14ac:dyDescent="0.15">
      <c r="B46" s="168" t="s">
        <v>56</v>
      </c>
      <c r="C46" s="249" t="s">
        <v>158</v>
      </c>
      <c r="D46" s="246"/>
      <c r="E46" s="246"/>
      <c r="F46" s="246"/>
      <c r="G46" s="246"/>
      <c r="H46" s="246"/>
      <c r="I46" s="250"/>
      <c r="J46" s="250"/>
      <c r="K46" s="246"/>
      <c r="L46" s="246"/>
      <c r="M46" s="246"/>
      <c r="N46" s="246"/>
      <c r="O46" s="248" t="s">
        <v>157</v>
      </c>
      <c r="P46" s="31"/>
    </row>
    <row r="47" spans="1:16" ht="17.100000000000001" customHeight="1" x14ac:dyDescent="0.15">
      <c r="B47" s="168" t="s">
        <v>57</v>
      </c>
      <c r="C47" s="169">
        <v>11061</v>
      </c>
      <c r="D47" s="170"/>
      <c r="E47" s="170"/>
      <c r="F47" s="170"/>
      <c r="G47" s="170"/>
      <c r="H47" s="170"/>
      <c r="I47" s="171"/>
      <c r="J47" s="171"/>
      <c r="K47" s="170"/>
      <c r="L47" s="170"/>
      <c r="M47" s="170"/>
      <c r="N47" s="183"/>
      <c r="O47" s="172">
        <f t="shared" si="0"/>
        <v>11061</v>
      </c>
      <c r="P47" s="31"/>
    </row>
    <row r="48" spans="1:16" ht="17.100000000000001" customHeight="1" x14ac:dyDescent="0.15">
      <c r="B48" s="157" t="s">
        <v>58</v>
      </c>
      <c r="C48" s="179" t="s">
        <v>158</v>
      </c>
      <c r="D48" s="180"/>
      <c r="E48" s="180"/>
      <c r="F48" s="180"/>
      <c r="G48" s="180"/>
      <c r="H48" s="180"/>
      <c r="I48" s="181"/>
      <c r="J48" s="181"/>
      <c r="K48" s="180"/>
      <c r="L48" s="180"/>
      <c r="M48" s="180"/>
      <c r="N48" s="180"/>
      <c r="O48" s="182" t="s">
        <v>150</v>
      </c>
      <c r="P48" s="31"/>
    </row>
    <row r="49" spans="1:17" ht="17.100000000000001" customHeight="1" x14ac:dyDescent="0.15">
      <c r="B49" s="136" t="s">
        <v>59</v>
      </c>
      <c r="C49" s="184" t="s">
        <v>158</v>
      </c>
      <c r="D49" s="178"/>
      <c r="E49" s="178"/>
      <c r="F49" s="178"/>
      <c r="G49" s="178"/>
      <c r="H49" s="178"/>
      <c r="I49" s="185"/>
      <c r="J49" s="185"/>
      <c r="K49" s="178"/>
      <c r="L49" s="178"/>
      <c r="M49" s="178"/>
      <c r="N49" s="178"/>
      <c r="O49" s="186" t="s">
        <v>151</v>
      </c>
      <c r="P49" s="31"/>
    </row>
    <row r="50" spans="1:17" ht="17.100000000000001" customHeight="1" x14ac:dyDescent="0.15">
      <c r="B50" s="168" t="s">
        <v>60</v>
      </c>
      <c r="C50" s="169">
        <v>8093</v>
      </c>
      <c r="D50" s="170"/>
      <c r="E50" s="170"/>
      <c r="F50" s="170"/>
      <c r="G50" s="170"/>
      <c r="H50" s="170"/>
      <c r="I50" s="171"/>
      <c r="J50" s="171"/>
      <c r="K50" s="170"/>
      <c r="L50" s="170"/>
      <c r="M50" s="170"/>
      <c r="N50" s="170"/>
      <c r="O50" s="172">
        <f t="shared" si="0"/>
        <v>8093</v>
      </c>
      <c r="P50" s="31"/>
    </row>
    <row r="51" spans="1:17" ht="17.100000000000001" customHeight="1" x14ac:dyDescent="0.15">
      <c r="A51" s="12"/>
      <c r="B51" s="187" t="s">
        <v>61</v>
      </c>
      <c r="C51" s="188">
        <v>2555</v>
      </c>
      <c r="D51" s="189"/>
      <c r="E51" s="189"/>
      <c r="F51" s="189"/>
      <c r="G51" s="189"/>
      <c r="H51" s="189"/>
      <c r="I51" s="190"/>
      <c r="J51" s="190"/>
      <c r="K51" s="189"/>
      <c r="L51" s="189"/>
      <c r="M51" s="189"/>
      <c r="N51" s="189"/>
      <c r="O51" s="191">
        <f t="shared" si="0"/>
        <v>2555</v>
      </c>
      <c r="P51" s="31"/>
    </row>
    <row r="52" spans="1:17" s="65" customFormat="1" ht="20.100000000000001" customHeight="1" x14ac:dyDescent="0.15">
      <c r="A52" s="67"/>
      <c r="B52" s="151" t="s">
        <v>19</v>
      </c>
      <c r="C52" s="142">
        <v>607505</v>
      </c>
      <c r="D52" s="143"/>
      <c r="E52" s="143"/>
      <c r="F52" s="143"/>
      <c r="G52" s="143"/>
      <c r="H52" s="143"/>
      <c r="I52" s="144"/>
      <c r="J52" s="144"/>
      <c r="K52" s="143"/>
      <c r="L52" s="143"/>
      <c r="M52" s="143"/>
      <c r="N52" s="143"/>
      <c r="O52" s="145">
        <f>O25+O29+O33+O34+O35+O38+O39+O43+O44+O45+O47+O50+O51</f>
        <v>607505</v>
      </c>
      <c r="P52" s="66"/>
      <c r="Q52" s="66"/>
    </row>
    <row r="53" spans="1:17" ht="17.100000000000001" customHeight="1" x14ac:dyDescent="0.15">
      <c r="B53" s="146" t="s">
        <v>62</v>
      </c>
      <c r="C53" s="147">
        <v>8543</v>
      </c>
      <c r="D53" s="148"/>
      <c r="E53" s="148"/>
      <c r="F53" s="148"/>
      <c r="G53" s="148"/>
      <c r="H53" s="148"/>
      <c r="I53" s="149"/>
      <c r="J53" s="149"/>
      <c r="K53" s="148"/>
      <c r="L53" s="148"/>
      <c r="M53" s="148"/>
      <c r="N53" s="148"/>
      <c r="O53" s="150">
        <f t="shared" si="0"/>
        <v>8543</v>
      </c>
      <c r="P53" s="31"/>
    </row>
    <row r="54" spans="1:17" s="65" customFormat="1" ht="20.100000000000001" customHeight="1" thickBot="1" x14ac:dyDescent="0.2">
      <c r="A54" s="67"/>
      <c r="B54" s="152" t="s">
        <v>15</v>
      </c>
      <c r="C54" s="153">
        <v>669035</v>
      </c>
      <c r="D54" s="154"/>
      <c r="E54" s="154"/>
      <c r="F54" s="154"/>
      <c r="G54" s="154"/>
      <c r="H54" s="154"/>
      <c r="I54" s="155"/>
      <c r="J54" s="155"/>
      <c r="K54" s="154"/>
      <c r="L54" s="154"/>
      <c r="M54" s="154"/>
      <c r="N54" s="154"/>
      <c r="O54" s="156">
        <f>O24+O52+O53</f>
        <v>669035</v>
      </c>
      <c r="P54" s="66"/>
      <c r="Q54" s="66"/>
    </row>
    <row r="55" spans="1:17" s="43" customFormat="1" ht="17.100000000000001" customHeight="1" x14ac:dyDescent="0.15">
      <c r="L55" s="35" t="s">
        <v>154</v>
      </c>
      <c r="Q55" s="44"/>
    </row>
    <row r="56" spans="1:17" s="43" customFormat="1" x14ac:dyDescent="0.15">
      <c r="A56" s="39"/>
      <c r="B56" s="35" t="s">
        <v>161</v>
      </c>
      <c r="Q56" s="44"/>
    </row>
    <row r="57" spans="1:17" x14ac:dyDescent="0.15">
      <c r="B57" s="35" t="s">
        <v>160</v>
      </c>
    </row>
    <row r="58" spans="1:17" x14ac:dyDescent="0.15">
      <c r="B58" s="18" t="s">
        <v>159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164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00000000000001" customHeight="1" thickBot="1" x14ac:dyDescent="0.2">
      <c r="B4" s="266" t="s">
        <v>149</v>
      </c>
      <c r="C4" s="267"/>
      <c r="D4" s="268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15">
      <c r="B5" s="263" t="s">
        <v>83</v>
      </c>
      <c r="C5" s="272"/>
      <c r="D5" s="273"/>
      <c r="E5" s="234">
        <v>163890</v>
      </c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60"/>
      <c r="Q5" s="198">
        <f>SUM(E5:P5)</f>
        <v>163890</v>
      </c>
      <c r="R5" s="9"/>
    </row>
    <row r="6" spans="2:18" ht="18" customHeight="1" x14ac:dyDescent="0.15">
      <c r="B6" s="192"/>
      <c r="C6" s="274" t="s">
        <v>84</v>
      </c>
      <c r="D6" s="275"/>
      <c r="E6" s="235">
        <v>107804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5"/>
      <c r="Q6" s="193">
        <f>SUM(E6:P6)</f>
        <v>107804</v>
      </c>
      <c r="R6" s="9"/>
    </row>
    <row r="7" spans="2:18" ht="18" customHeight="1" x14ac:dyDescent="0.15">
      <c r="B7" s="192"/>
      <c r="C7" s="1"/>
      <c r="D7" s="243" t="s">
        <v>85</v>
      </c>
      <c r="E7" s="236">
        <v>4779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194">
        <f t="shared" ref="Q7:Q40" si="0">SUM(E7:P7)</f>
        <v>4779</v>
      </c>
      <c r="R7" s="9"/>
    </row>
    <row r="8" spans="2:18" ht="18" customHeight="1" x14ac:dyDescent="0.15">
      <c r="B8" s="192"/>
      <c r="C8" s="1"/>
      <c r="D8" s="244" t="s">
        <v>86</v>
      </c>
      <c r="E8" s="236">
        <v>73185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194">
        <f t="shared" si="0"/>
        <v>73185</v>
      </c>
      <c r="R8" s="9"/>
    </row>
    <row r="9" spans="2:18" ht="18" customHeight="1" x14ac:dyDescent="0.15">
      <c r="B9" s="192"/>
      <c r="C9" s="1"/>
      <c r="D9" s="244" t="s">
        <v>87</v>
      </c>
      <c r="E9" s="236">
        <v>7877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194">
        <f>SUM(E9:P9)</f>
        <v>7877</v>
      </c>
      <c r="R9" s="9"/>
    </row>
    <row r="10" spans="2:18" ht="18" customHeight="1" x14ac:dyDescent="0.15">
      <c r="B10" s="192"/>
      <c r="C10" s="20"/>
      <c r="D10" s="245" t="s">
        <v>88</v>
      </c>
      <c r="E10" s="235">
        <v>21963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5"/>
      <c r="Q10" s="193">
        <f t="shared" si="0"/>
        <v>21963</v>
      </c>
      <c r="R10" s="9"/>
    </row>
    <row r="11" spans="2:18" ht="18" customHeight="1" x14ac:dyDescent="0.15">
      <c r="B11" s="192"/>
      <c r="C11" s="276" t="s">
        <v>89</v>
      </c>
      <c r="D11" s="277"/>
      <c r="E11" s="236">
        <v>40138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94">
        <f t="shared" si="0"/>
        <v>40138</v>
      </c>
      <c r="R11" s="9"/>
    </row>
    <row r="12" spans="2:18" ht="18" customHeight="1" x14ac:dyDescent="0.15">
      <c r="B12" s="195"/>
      <c r="C12" s="278" t="s">
        <v>90</v>
      </c>
      <c r="D12" s="279"/>
      <c r="E12" s="235">
        <v>15948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5"/>
      <c r="Q12" s="193">
        <f t="shared" si="0"/>
        <v>15948</v>
      </c>
      <c r="R12" s="9"/>
    </row>
    <row r="13" spans="2:18" ht="18" customHeight="1" x14ac:dyDescent="0.15">
      <c r="B13" s="258" t="s">
        <v>91</v>
      </c>
      <c r="C13" s="259"/>
      <c r="D13" s="260"/>
      <c r="E13" s="237">
        <v>5703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196">
        <f t="shared" si="0"/>
        <v>5703</v>
      </c>
      <c r="R13" s="9"/>
    </row>
    <row r="14" spans="2:18" ht="18" customHeight="1" x14ac:dyDescent="0.15">
      <c r="B14" s="192"/>
      <c r="C14" s="251" t="s">
        <v>92</v>
      </c>
      <c r="D14" s="252"/>
      <c r="E14" s="236">
        <v>4988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194">
        <f t="shared" si="0"/>
        <v>4988</v>
      </c>
      <c r="R14" s="9"/>
    </row>
    <row r="15" spans="2:18" ht="18" customHeight="1" x14ac:dyDescent="0.15">
      <c r="B15" s="195"/>
      <c r="C15" s="261" t="s">
        <v>93</v>
      </c>
      <c r="D15" s="262"/>
      <c r="E15" s="235">
        <v>715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5"/>
      <c r="Q15" s="193">
        <f t="shared" si="0"/>
        <v>715</v>
      </c>
      <c r="R15" s="9"/>
    </row>
    <row r="16" spans="2:18" ht="18" customHeight="1" x14ac:dyDescent="0.15">
      <c r="B16" s="258" t="s">
        <v>94</v>
      </c>
      <c r="C16" s="259"/>
      <c r="D16" s="260"/>
      <c r="E16" s="238">
        <v>4453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197">
        <f t="shared" si="0"/>
        <v>4453</v>
      </c>
      <c r="R16" s="9"/>
    </row>
    <row r="17" spans="2:18" ht="18" customHeight="1" x14ac:dyDescent="0.15">
      <c r="B17" s="282" t="s">
        <v>95</v>
      </c>
      <c r="C17" s="283"/>
      <c r="D17" s="284"/>
      <c r="E17" s="238">
        <v>24731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197">
        <f t="shared" si="0"/>
        <v>24731</v>
      </c>
      <c r="R17" s="9"/>
    </row>
    <row r="18" spans="2:18" ht="18" customHeight="1" x14ac:dyDescent="0.15">
      <c r="B18" s="263" t="s">
        <v>96</v>
      </c>
      <c r="C18" s="264"/>
      <c r="D18" s="265"/>
      <c r="E18" s="239">
        <v>3710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198">
        <f>SUM(E18:P18)</f>
        <v>3710</v>
      </c>
      <c r="R18" s="9"/>
    </row>
    <row r="19" spans="2:18" ht="18" customHeight="1" x14ac:dyDescent="0.15">
      <c r="B19" s="258" t="s">
        <v>97</v>
      </c>
      <c r="C19" s="259"/>
      <c r="D19" s="260"/>
      <c r="E19" s="237">
        <v>56253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196">
        <f t="shared" si="0"/>
        <v>56253</v>
      </c>
      <c r="R19" s="9"/>
    </row>
    <row r="20" spans="2:18" ht="18" customHeight="1" x14ac:dyDescent="0.15">
      <c r="B20" s="199"/>
      <c r="C20" s="251" t="s">
        <v>98</v>
      </c>
      <c r="D20" s="252"/>
      <c r="E20" s="236">
        <v>45256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194">
        <f t="shared" si="0"/>
        <v>45256</v>
      </c>
      <c r="R20" s="9"/>
    </row>
    <row r="21" spans="2:18" ht="18" customHeight="1" x14ac:dyDescent="0.15">
      <c r="B21" s="199"/>
      <c r="C21" s="251" t="s">
        <v>99</v>
      </c>
      <c r="D21" s="252"/>
      <c r="E21" s="236">
        <v>7530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194">
        <f t="shared" si="0"/>
        <v>7530</v>
      </c>
      <c r="R21" s="9"/>
    </row>
    <row r="22" spans="2:18" ht="18" customHeight="1" x14ac:dyDescent="0.15">
      <c r="B22" s="200"/>
      <c r="C22" s="261" t="s">
        <v>100</v>
      </c>
      <c r="D22" s="262"/>
      <c r="E22" s="235">
        <v>3467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5"/>
      <c r="Q22" s="193">
        <f t="shared" si="0"/>
        <v>3467</v>
      </c>
      <c r="R22" s="9"/>
    </row>
    <row r="23" spans="2:18" ht="18" customHeight="1" x14ac:dyDescent="0.15">
      <c r="B23" s="255" t="s">
        <v>101</v>
      </c>
      <c r="C23" s="256"/>
      <c r="D23" s="257"/>
      <c r="E23" s="240">
        <v>20822</v>
      </c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  <c r="Q23" s="201">
        <f t="shared" si="0"/>
        <v>20822</v>
      </c>
      <c r="R23" s="9"/>
    </row>
    <row r="24" spans="2:18" ht="18" customHeight="1" x14ac:dyDescent="0.15">
      <c r="B24" s="258" t="s">
        <v>102</v>
      </c>
      <c r="C24" s="259"/>
      <c r="D24" s="260"/>
      <c r="E24" s="237">
        <v>69154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  <c r="Q24" s="196">
        <f t="shared" si="0"/>
        <v>69154</v>
      </c>
      <c r="R24" s="9"/>
    </row>
    <row r="25" spans="2:18" ht="18" customHeight="1" x14ac:dyDescent="0.15">
      <c r="B25" s="192"/>
      <c r="C25" s="251" t="s">
        <v>103</v>
      </c>
      <c r="D25" s="252"/>
      <c r="E25" s="236">
        <v>45366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194">
        <f t="shared" si="0"/>
        <v>45366</v>
      </c>
      <c r="R25" s="9"/>
    </row>
    <row r="26" spans="2:18" ht="18" customHeight="1" x14ac:dyDescent="0.15">
      <c r="B26" s="195"/>
      <c r="C26" s="261" t="s">
        <v>100</v>
      </c>
      <c r="D26" s="262"/>
      <c r="E26" s="235">
        <v>23788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5"/>
      <c r="Q26" s="193">
        <f t="shared" si="0"/>
        <v>23788</v>
      </c>
      <c r="R26" s="9"/>
    </row>
    <row r="27" spans="2:18" ht="18" customHeight="1" x14ac:dyDescent="0.15">
      <c r="B27" s="258" t="s">
        <v>104</v>
      </c>
      <c r="C27" s="280"/>
      <c r="D27" s="281"/>
      <c r="E27" s="237">
        <v>19712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196">
        <f t="shared" si="0"/>
        <v>19712</v>
      </c>
      <c r="R27" s="9"/>
    </row>
    <row r="28" spans="2:18" ht="18" customHeight="1" x14ac:dyDescent="0.15">
      <c r="B28" s="192"/>
      <c r="C28" s="251" t="s">
        <v>105</v>
      </c>
      <c r="D28" s="252"/>
      <c r="E28" s="236">
        <v>1757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194">
        <f t="shared" si="0"/>
        <v>1757</v>
      </c>
      <c r="R28" s="9"/>
    </row>
    <row r="29" spans="2:18" ht="18" customHeight="1" x14ac:dyDescent="0.15">
      <c r="B29" s="192"/>
      <c r="C29" s="251" t="s">
        <v>106</v>
      </c>
      <c r="D29" s="252"/>
      <c r="E29" s="236">
        <v>11133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194">
        <f t="shared" si="0"/>
        <v>11133</v>
      </c>
      <c r="R29" s="9"/>
    </row>
    <row r="30" spans="2:18" ht="18" customHeight="1" x14ac:dyDescent="0.15">
      <c r="B30" s="195"/>
      <c r="C30" s="261" t="s">
        <v>100</v>
      </c>
      <c r="D30" s="262"/>
      <c r="E30" s="235">
        <v>6822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5"/>
      <c r="Q30" s="193">
        <f t="shared" si="0"/>
        <v>6822</v>
      </c>
      <c r="R30" s="9"/>
    </row>
    <row r="31" spans="2:18" ht="18" customHeight="1" x14ac:dyDescent="0.15">
      <c r="B31" s="258" t="s">
        <v>107</v>
      </c>
      <c r="C31" s="259"/>
      <c r="D31" s="260"/>
      <c r="E31" s="237">
        <v>17703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6"/>
      <c r="Q31" s="196">
        <f t="shared" si="0"/>
        <v>17703</v>
      </c>
      <c r="R31" s="9"/>
    </row>
    <row r="32" spans="2:18" ht="18" customHeight="1" x14ac:dyDescent="0.15">
      <c r="B32" s="192"/>
      <c r="C32" s="251" t="s">
        <v>108</v>
      </c>
      <c r="D32" s="252"/>
      <c r="E32" s="236">
        <v>6579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194">
        <f t="shared" si="0"/>
        <v>6579</v>
      </c>
      <c r="R32" s="9"/>
    </row>
    <row r="33" spans="1:18" ht="18" customHeight="1" x14ac:dyDescent="0.15">
      <c r="B33" s="192"/>
      <c r="C33" s="251" t="s">
        <v>109</v>
      </c>
      <c r="D33" s="252"/>
      <c r="E33" s="236">
        <v>2097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194">
        <f t="shared" si="0"/>
        <v>2097</v>
      </c>
      <c r="R33" s="9"/>
    </row>
    <row r="34" spans="1:18" ht="18" customHeight="1" x14ac:dyDescent="0.15">
      <c r="B34" s="192"/>
      <c r="C34" s="251" t="s">
        <v>100</v>
      </c>
      <c r="D34" s="252"/>
      <c r="E34" s="236">
        <v>9027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94">
        <f t="shared" si="0"/>
        <v>9027</v>
      </c>
      <c r="R34" s="9"/>
    </row>
    <row r="35" spans="1:18" ht="18" customHeight="1" x14ac:dyDescent="0.15">
      <c r="B35" s="255" t="s">
        <v>110</v>
      </c>
      <c r="C35" s="256"/>
      <c r="D35" s="257"/>
      <c r="E35" s="240">
        <v>5196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2"/>
      <c r="Q35" s="201">
        <f t="shared" si="0"/>
        <v>5196</v>
      </c>
      <c r="R35" s="9"/>
    </row>
    <row r="36" spans="1:18" ht="18" customHeight="1" x14ac:dyDescent="0.15">
      <c r="B36" s="258" t="s">
        <v>111</v>
      </c>
      <c r="C36" s="259"/>
      <c r="D36" s="260"/>
      <c r="E36" s="237">
        <v>20428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6"/>
      <c r="Q36" s="196">
        <f t="shared" si="0"/>
        <v>20428</v>
      </c>
      <c r="R36" s="9"/>
    </row>
    <row r="37" spans="1:18" ht="18" customHeight="1" x14ac:dyDescent="0.15">
      <c r="B37" s="192"/>
      <c r="C37" s="251" t="s">
        <v>112</v>
      </c>
      <c r="D37" s="252"/>
      <c r="E37" s="236">
        <v>1622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194">
        <f t="shared" si="0"/>
        <v>1622</v>
      </c>
      <c r="R37" s="9"/>
    </row>
    <row r="38" spans="1:18" ht="18" customHeight="1" x14ac:dyDescent="0.15">
      <c r="B38" s="192"/>
      <c r="C38" s="251" t="s">
        <v>113</v>
      </c>
      <c r="D38" s="252"/>
      <c r="E38" s="236">
        <v>3257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  <c r="Q38" s="194">
        <f t="shared" si="0"/>
        <v>3257</v>
      </c>
      <c r="R38" s="9"/>
    </row>
    <row r="39" spans="1:18" ht="18" customHeight="1" x14ac:dyDescent="0.15">
      <c r="B39" s="192"/>
      <c r="C39" s="251" t="s">
        <v>114</v>
      </c>
      <c r="D39" s="252"/>
      <c r="E39" s="236">
        <v>339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/>
      <c r="Q39" s="194">
        <f t="shared" si="0"/>
        <v>339</v>
      </c>
      <c r="R39" s="9"/>
    </row>
    <row r="40" spans="1:18" ht="18" customHeight="1" x14ac:dyDescent="0.15">
      <c r="B40" s="192"/>
      <c r="C40" s="253" t="s">
        <v>100</v>
      </c>
      <c r="D40" s="254"/>
      <c r="E40" s="241">
        <v>15210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3"/>
      <c r="Q40" s="194">
        <f t="shared" si="0"/>
        <v>15210</v>
      </c>
      <c r="R40" s="9"/>
    </row>
    <row r="41" spans="1:18" s="41" customFormat="1" ht="20.100000000000001" customHeight="1" thickBot="1" x14ac:dyDescent="0.2">
      <c r="A41" s="41" t="s">
        <v>115</v>
      </c>
      <c r="B41" s="269" t="s">
        <v>116</v>
      </c>
      <c r="C41" s="270"/>
      <c r="D41" s="271"/>
      <c r="E41" s="242">
        <v>411755</v>
      </c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3"/>
      <c r="Q41" s="204">
        <f>SUM(E41:P41)</f>
        <v>411755</v>
      </c>
      <c r="R41" s="45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  <mergeCell ref="C28:D28"/>
    <mergeCell ref="B18:D18"/>
    <mergeCell ref="B19:D19"/>
    <mergeCell ref="C20:D20"/>
    <mergeCell ref="C21:D21"/>
    <mergeCell ref="C22:D22"/>
    <mergeCell ref="C29:D29"/>
    <mergeCell ref="C30:D30"/>
    <mergeCell ref="B31:D31"/>
    <mergeCell ref="C32:D32"/>
    <mergeCell ref="C33:D33"/>
    <mergeCell ref="C39:D39"/>
    <mergeCell ref="C40:D40"/>
    <mergeCell ref="C34:D34"/>
    <mergeCell ref="B35:D35"/>
    <mergeCell ref="B36:D36"/>
    <mergeCell ref="C37:D37"/>
    <mergeCell ref="C38:D38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165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00000000000001" customHeight="1" thickBot="1" x14ac:dyDescent="0.2">
      <c r="B4" s="294" t="s">
        <v>149</v>
      </c>
      <c r="C4" s="295"/>
      <c r="D4" s="296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15">
      <c r="B5" s="300" t="s">
        <v>130</v>
      </c>
      <c r="C5" s="272"/>
      <c r="D5" s="301"/>
      <c r="E5" s="222">
        <v>170408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214">
        <f>SUM(E5:P5)</f>
        <v>170408</v>
      </c>
    </row>
    <row r="6" spans="2:17" ht="18" customHeight="1" x14ac:dyDescent="0.15">
      <c r="B6" s="208"/>
      <c r="C6" s="274" t="s">
        <v>84</v>
      </c>
      <c r="D6" s="302"/>
      <c r="E6" s="223">
        <v>108038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09">
        <f t="shared" ref="Q6:Q40" si="0">SUM(E6:P6)</f>
        <v>108038</v>
      </c>
    </row>
    <row r="7" spans="2:17" ht="18" customHeight="1" x14ac:dyDescent="0.15">
      <c r="B7" s="208"/>
      <c r="C7" s="1"/>
      <c r="D7" s="230" t="s">
        <v>85</v>
      </c>
      <c r="E7" s="224">
        <v>5160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10">
        <f t="shared" si="0"/>
        <v>5160</v>
      </c>
    </row>
    <row r="8" spans="2:17" ht="18" customHeight="1" x14ac:dyDescent="0.15">
      <c r="B8" s="208"/>
      <c r="C8" s="1"/>
      <c r="D8" s="231" t="s">
        <v>131</v>
      </c>
      <c r="E8" s="224">
        <v>75280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10">
        <f t="shared" si="0"/>
        <v>75280</v>
      </c>
    </row>
    <row r="9" spans="2:17" ht="18" customHeight="1" x14ac:dyDescent="0.15">
      <c r="B9" s="208"/>
      <c r="C9" s="1"/>
      <c r="D9" s="231" t="s">
        <v>87</v>
      </c>
      <c r="E9" s="224">
        <v>8827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10">
        <f t="shared" si="0"/>
        <v>8827</v>
      </c>
    </row>
    <row r="10" spans="2:17" ht="18" customHeight="1" x14ac:dyDescent="0.15">
      <c r="B10" s="208"/>
      <c r="C10" s="20"/>
      <c r="D10" s="232" t="s">
        <v>88</v>
      </c>
      <c r="E10" s="223">
        <v>18771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09">
        <f t="shared" si="0"/>
        <v>18771</v>
      </c>
    </row>
    <row r="11" spans="2:17" ht="18" customHeight="1" x14ac:dyDescent="0.15">
      <c r="B11" s="208"/>
      <c r="C11" s="303" t="s">
        <v>89</v>
      </c>
      <c r="D11" s="304"/>
      <c r="E11" s="224">
        <v>47561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10">
        <f t="shared" si="0"/>
        <v>47561</v>
      </c>
    </row>
    <row r="12" spans="2:17" ht="18" customHeight="1" x14ac:dyDescent="0.15">
      <c r="B12" s="211"/>
      <c r="C12" s="278" t="s">
        <v>132</v>
      </c>
      <c r="D12" s="305"/>
      <c r="E12" s="223">
        <v>14809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09">
        <f t="shared" si="0"/>
        <v>14809</v>
      </c>
    </row>
    <row r="13" spans="2:17" ht="18" customHeight="1" x14ac:dyDescent="0.15">
      <c r="B13" s="285" t="s">
        <v>91</v>
      </c>
      <c r="C13" s="259"/>
      <c r="D13" s="286"/>
      <c r="E13" s="225">
        <v>5529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212">
        <f t="shared" si="0"/>
        <v>5529</v>
      </c>
    </row>
    <row r="14" spans="2:17" ht="18" customHeight="1" x14ac:dyDescent="0.15">
      <c r="B14" s="208"/>
      <c r="C14" s="251" t="s">
        <v>92</v>
      </c>
      <c r="D14" s="287"/>
      <c r="E14" s="224">
        <v>4887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10">
        <f t="shared" si="0"/>
        <v>4887</v>
      </c>
    </row>
    <row r="15" spans="2:17" ht="18" customHeight="1" x14ac:dyDescent="0.15">
      <c r="B15" s="211"/>
      <c r="C15" s="261" t="s">
        <v>93</v>
      </c>
      <c r="D15" s="291"/>
      <c r="E15" s="223">
        <v>642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09">
        <f t="shared" si="0"/>
        <v>642</v>
      </c>
    </row>
    <row r="16" spans="2:17" ht="18" customHeight="1" x14ac:dyDescent="0.15">
      <c r="B16" s="285" t="s">
        <v>94</v>
      </c>
      <c r="C16" s="259"/>
      <c r="D16" s="286"/>
      <c r="E16" s="226">
        <v>4441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213">
        <f>SUM(E16:P16)</f>
        <v>4441</v>
      </c>
    </row>
    <row r="17" spans="2:17" ht="18" customHeight="1" x14ac:dyDescent="0.15">
      <c r="B17" s="292" t="s">
        <v>95</v>
      </c>
      <c r="C17" s="306"/>
      <c r="D17" s="307"/>
      <c r="E17" s="226">
        <v>22459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213">
        <f t="shared" si="0"/>
        <v>22459</v>
      </c>
    </row>
    <row r="18" spans="2:17" ht="18" customHeight="1" x14ac:dyDescent="0.15">
      <c r="B18" s="300" t="s">
        <v>96</v>
      </c>
      <c r="C18" s="264"/>
      <c r="D18" s="308"/>
      <c r="E18" s="222">
        <v>3384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214">
        <f t="shared" si="0"/>
        <v>3384</v>
      </c>
    </row>
    <row r="19" spans="2:17" ht="18" customHeight="1" x14ac:dyDescent="0.15">
      <c r="B19" s="285" t="s">
        <v>97</v>
      </c>
      <c r="C19" s="259"/>
      <c r="D19" s="286"/>
      <c r="E19" s="225">
        <v>64444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212">
        <f t="shared" si="0"/>
        <v>64444</v>
      </c>
    </row>
    <row r="20" spans="2:17" ht="18" customHeight="1" x14ac:dyDescent="0.15">
      <c r="B20" s="208"/>
      <c r="C20" s="251" t="s">
        <v>98</v>
      </c>
      <c r="D20" s="287"/>
      <c r="E20" s="224">
        <v>52146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10">
        <f t="shared" si="0"/>
        <v>52146</v>
      </c>
    </row>
    <row r="21" spans="2:17" ht="18" customHeight="1" x14ac:dyDescent="0.15">
      <c r="B21" s="208"/>
      <c r="C21" s="251" t="s">
        <v>133</v>
      </c>
      <c r="D21" s="287"/>
      <c r="E21" s="224">
        <v>8058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10">
        <f t="shared" si="0"/>
        <v>8058</v>
      </c>
    </row>
    <row r="22" spans="2:17" ht="18" customHeight="1" x14ac:dyDescent="0.15">
      <c r="B22" s="211"/>
      <c r="C22" s="261" t="s">
        <v>100</v>
      </c>
      <c r="D22" s="291"/>
      <c r="E22" s="223">
        <v>4240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09">
        <f t="shared" si="0"/>
        <v>4240</v>
      </c>
    </row>
    <row r="23" spans="2:17" ht="18" customHeight="1" x14ac:dyDescent="0.15">
      <c r="B23" s="289" t="s">
        <v>101</v>
      </c>
      <c r="C23" s="256"/>
      <c r="D23" s="290"/>
      <c r="E23" s="227">
        <v>20822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215">
        <f t="shared" si="0"/>
        <v>20822</v>
      </c>
    </row>
    <row r="24" spans="2:17" ht="18" customHeight="1" x14ac:dyDescent="0.15">
      <c r="B24" s="285" t="s">
        <v>102</v>
      </c>
      <c r="C24" s="259"/>
      <c r="D24" s="286"/>
      <c r="E24" s="225">
        <v>65412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212">
        <f t="shared" si="0"/>
        <v>65412</v>
      </c>
    </row>
    <row r="25" spans="2:17" ht="18" customHeight="1" x14ac:dyDescent="0.15">
      <c r="B25" s="208"/>
      <c r="C25" s="251" t="s">
        <v>103</v>
      </c>
      <c r="D25" s="287"/>
      <c r="E25" s="224">
        <v>44248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10">
        <f>SUM(E25:P25)</f>
        <v>44248</v>
      </c>
    </row>
    <row r="26" spans="2:17" ht="18" customHeight="1" x14ac:dyDescent="0.15">
      <c r="B26" s="211"/>
      <c r="C26" s="261" t="s">
        <v>100</v>
      </c>
      <c r="D26" s="291"/>
      <c r="E26" s="223">
        <v>21164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09">
        <f t="shared" si="0"/>
        <v>21164</v>
      </c>
    </row>
    <row r="27" spans="2:17" ht="18" customHeight="1" x14ac:dyDescent="0.15">
      <c r="B27" s="285" t="s">
        <v>104</v>
      </c>
      <c r="C27" s="259"/>
      <c r="D27" s="286"/>
      <c r="E27" s="225">
        <v>19594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212">
        <f t="shared" si="0"/>
        <v>19594</v>
      </c>
    </row>
    <row r="28" spans="2:17" ht="18" customHeight="1" x14ac:dyDescent="0.15">
      <c r="B28" s="208"/>
      <c r="C28" s="251" t="s">
        <v>105</v>
      </c>
      <c r="D28" s="287"/>
      <c r="E28" s="224">
        <v>1599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10">
        <f t="shared" si="0"/>
        <v>1599</v>
      </c>
    </row>
    <row r="29" spans="2:17" ht="18" customHeight="1" x14ac:dyDescent="0.15">
      <c r="B29" s="208"/>
      <c r="C29" s="251" t="s">
        <v>106</v>
      </c>
      <c r="D29" s="287"/>
      <c r="E29" s="224">
        <v>11178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0">
        <f>SUM(E29:P29)</f>
        <v>11178</v>
      </c>
    </row>
    <row r="30" spans="2:17" ht="18" customHeight="1" x14ac:dyDescent="0.15">
      <c r="B30" s="211"/>
      <c r="C30" s="261" t="s">
        <v>100</v>
      </c>
      <c r="D30" s="291"/>
      <c r="E30" s="223">
        <v>6817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09">
        <f t="shared" si="0"/>
        <v>6817</v>
      </c>
    </row>
    <row r="31" spans="2:17" ht="18" customHeight="1" x14ac:dyDescent="0.15">
      <c r="B31" s="292" t="s">
        <v>107</v>
      </c>
      <c r="C31" s="283"/>
      <c r="D31" s="293"/>
      <c r="E31" s="226">
        <v>18734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213">
        <f t="shared" si="0"/>
        <v>18734</v>
      </c>
    </row>
    <row r="32" spans="2:17" ht="18" customHeight="1" x14ac:dyDescent="0.15">
      <c r="B32" s="208"/>
      <c r="C32" s="251" t="s">
        <v>108</v>
      </c>
      <c r="D32" s="287"/>
      <c r="E32" s="224">
        <v>5045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10">
        <f t="shared" si="0"/>
        <v>5045</v>
      </c>
    </row>
    <row r="33" spans="2:17" ht="18" customHeight="1" x14ac:dyDescent="0.15">
      <c r="B33" s="208"/>
      <c r="C33" s="251" t="s">
        <v>109</v>
      </c>
      <c r="D33" s="287"/>
      <c r="E33" s="224">
        <v>2333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10">
        <f t="shared" si="0"/>
        <v>2333</v>
      </c>
    </row>
    <row r="34" spans="2:17" ht="18" customHeight="1" x14ac:dyDescent="0.15">
      <c r="B34" s="211"/>
      <c r="C34" s="261" t="s">
        <v>100</v>
      </c>
      <c r="D34" s="291"/>
      <c r="E34" s="223">
        <v>11356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09">
        <f t="shared" si="0"/>
        <v>11356</v>
      </c>
    </row>
    <row r="35" spans="2:17" ht="18" customHeight="1" x14ac:dyDescent="0.15">
      <c r="B35" s="289" t="s">
        <v>110</v>
      </c>
      <c r="C35" s="256"/>
      <c r="D35" s="290"/>
      <c r="E35" s="227">
        <v>5171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15">
        <f t="shared" si="0"/>
        <v>5171</v>
      </c>
    </row>
    <row r="36" spans="2:17" ht="18" customHeight="1" x14ac:dyDescent="0.15">
      <c r="B36" s="285" t="s">
        <v>111</v>
      </c>
      <c r="C36" s="259"/>
      <c r="D36" s="286"/>
      <c r="E36" s="225">
        <v>22533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212">
        <f t="shared" si="0"/>
        <v>22533</v>
      </c>
    </row>
    <row r="37" spans="2:17" ht="18" customHeight="1" x14ac:dyDescent="0.15">
      <c r="B37" s="208"/>
      <c r="C37" s="251" t="s">
        <v>112</v>
      </c>
      <c r="D37" s="287"/>
      <c r="E37" s="224">
        <v>2220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10">
        <f t="shared" si="0"/>
        <v>2220</v>
      </c>
    </row>
    <row r="38" spans="2:17" ht="18" customHeight="1" x14ac:dyDescent="0.15">
      <c r="B38" s="208"/>
      <c r="C38" s="251" t="s">
        <v>113</v>
      </c>
      <c r="D38" s="287"/>
      <c r="E38" s="224">
        <v>3321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10">
        <f t="shared" si="0"/>
        <v>3321</v>
      </c>
    </row>
    <row r="39" spans="2:17" ht="18" customHeight="1" x14ac:dyDescent="0.15">
      <c r="B39" s="208"/>
      <c r="C39" s="251" t="s">
        <v>114</v>
      </c>
      <c r="D39" s="287"/>
      <c r="E39" s="224">
        <v>347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10">
        <f t="shared" si="0"/>
        <v>347</v>
      </c>
    </row>
    <row r="40" spans="2:17" ht="18" customHeight="1" x14ac:dyDescent="0.15">
      <c r="B40" s="208"/>
      <c r="C40" s="253" t="s">
        <v>100</v>
      </c>
      <c r="D40" s="288"/>
      <c r="E40" s="228">
        <v>16645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16">
        <f t="shared" si="0"/>
        <v>16645</v>
      </c>
    </row>
    <row r="41" spans="2:17" s="41" customFormat="1" ht="20.100000000000001" customHeight="1" thickBot="1" x14ac:dyDescent="0.2">
      <c r="B41" s="297" t="s">
        <v>116</v>
      </c>
      <c r="C41" s="298"/>
      <c r="D41" s="299"/>
      <c r="E41" s="229">
        <v>422931</v>
      </c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8">
        <f>SUM(E41:P41)</f>
        <v>422931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2025-03-27T01:49:42Z</cp:lastPrinted>
  <dcterms:created xsi:type="dcterms:W3CDTF">2003-06-17T05:12:05Z</dcterms:created>
  <dcterms:modified xsi:type="dcterms:W3CDTF">2025-03-27T02:42:27Z</dcterms:modified>
</cp:coreProperties>
</file>